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38400" windowHeight="19560"/>
  </bookViews>
  <sheets>
    <sheet name="TRANSICION" sheetId="37" r:id="rId1"/>
    <sheet name="100" sheetId="36" r:id="rId2"/>
    <sheet name="200" sheetId="35" r:id="rId3"/>
    <sheet name="300" sheetId="34" r:id="rId4"/>
    <sheet name="400" sheetId="33" r:id="rId5"/>
    <sheet name="500" sheetId="32" r:id="rId6"/>
    <sheet name="600" sheetId="31" r:id="rId7"/>
    <sheet name="701" sheetId="29" r:id="rId8"/>
    <sheet name="702" sheetId="30" r:id="rId9"/>
    <sheet name="801" sheetId="25" r:id="rId10"/>
    <sheet name="802" sheetId="28" r:id="rId11"/>
    <sheet name="901" sheetId="24" r:id="rId12"/>
    <sheet name="902" sheetId="26" r:id="rId13"/>
    <sheet name="1001" sheetId="21" r:id="rId14"/>
    <sheet name="1002" sheetId="23" r:id="rId15"/>
    <sheet name="1101" sheetId="20" r:id="rId16"/>
    <sheet name="1102" sheetId="17" r:id="rId17"/>
    <sheet name="Matriculados antiguos 2019" sheetId="19" r:id="rId18"/>
    <sheet name="PLANTILLA (3)" sheetId="38" r:id="rId19"/>
    <sheet name="Hoja1" sheetId="22" r:id="rId20"/>
  </sheets>
  <definedNames>
    <definedName name="_xlnm.Print_Area" localSheetId="1">'100'!$A$1:$J$36</definedName>
    <definedName name="_xlnm.Print_Area" localSheetId="13">'1001'!$A$1:$J$49</definedName>
    <definedName name="_xlnm.Print_Area" localSheetId="14">'1002'!$A$1:$J$49</definedName>
    <definedName name="_xlnm.Print_Area" localSheetId="15">'1101'!$A$1:$J$50</definedName>
    <definedName name="_xlnm.Print_Area" localSheetId="16">'1102'!$A$1:$J$44</definedName>
    <definedName name="_xlnm.Print_Area" localSheetId="2">'200'!$A$1:$J$36</definedName>
    <definedName name="_xlnm.Print_Area" localSheetId="3">'300'!$A$1:$J$49</definedName>
    <definedName name="_xlnm.Print_Area" localSheetId="4">'400'!$B$1:$J$40</definedName>
    <definedName name="_xlnm.Print_Area" localSheetId="5">'500'!$A$1:$J$45</definedName>
    <definedName name="_xlnm.Print_Area" localSheetId="6">'600'!$A$1:$J$50</definedName>
    <definedName name="_xlnm.Print_Area" localSheetId="7">'701'!$A$1:$J$39</definedName>
    <definedName name="_xlnm.Print_Area" localSheetId="8">'702'!$A$1:$J$35</definedName>
    <definedName name="_xlnm.Print_Area" localSheetId="9">'801'!$A$1:$J$43</definedName>
    <definedName name="_xlnm.Print_Area" localSheetId="10">'802'!$A$1:$J$44</definedName>
    <definedName name="_xlnm.Print_Area" localSheetId="11">'901'!$A$1:$J$49</definedName>
    <definedName name="_xlnm.Print_Area" localSheetId="12">'902'!$A$1:$J$44</definedName>
    <definedName name="_xlnm.Print_Area" localSheetId="18">'PLANTILLA (3)'!$A$1:$J$44</definedName>
    <definedName name="_xlnm.Print_Area" localSheetId="0">TRANSICION!$A$1:$J$31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5" i="19" l="1"/>
  <c r="G555" i="19"/>
  <c r="K554" i="19"/>
  <c r="G554" i="19"/>
  <c r="K553" i="19"/>
  <c r="K552" i="19"/>
  <c r="K551" i="19"/>
  <c r="K550" i="19"/>
  <c r="K549" i="19"/>
  <c r="K548" i="19"/>
  <c r="G548" i="19"/>
  <c r="K547" i="19"/>
  <c r="K546" i="19"/>
  <c r="G546" i="19"/>
  <c r="K545" i="19"/>
  <c r="K544" i="19"/>
  <c r="G544" i="19"/>
  <c r="K543" i="19"/>
  <c r="G543" i="19"/>
  <c r="K542" i="19"/>
  <c r="K541" i="19"/>
  <c r="K540" i="19"/>
  <c r="K539" i="19"/>
  <c r="G539" i="19"/>
  <c r="K538" i="19"/>
  <c r="K537" i="19"/>
  <c r="K536" i="19"/>
  <c r="K535" i="19"/>
  <c r="K534" i="19"/>
  <c r="K533" i="19"/>
  <c r="K532" i="19"/>
  <c r="G491" i="19"/>
  <c r="K489" i="19"/>
  <c r="G489" i="19"/>
  <c r="K488" i="19"/>
  <c r="K487" i="19"/>
  <c r="K486" i="19"/>
  <c r="K485" i="19"/>
  <c r="K484" i="19"/>
  <c r="K483" i="19"/>
  <c r="K482" i="19"/>
  <c r="K481" i="19"/>
  <c r="K480" i="19"/>
  <c r="K479" i="19"/>
  <c r="K478" i="19"/>
  <c r="K477" i="19"/>
  <c r="K476" i="19"/>
  <c r="K475" i="19"/>
  <c r="K474" i="19"/>
  <c r="G474" i="19"/>
  <c r="K473" i="19"/>
  <c r="K472" i="19"/>
  <c r="K471" i="19"/>
  <c r="K470" i="19"/>
  <c r="G470" i="19"/>
  <c r="K469" i="19"/>
  <c r="K468" i="19"/>
  <c r="K467" i="19"/>
  <c r="K423" i="19"/>
  <c r="K422" i="19"/>
  <c r="K421" i="19"/>
  <c r="K420" i="19"/>
  <c r="K419" i="19"/>
  <c r="K418" i="19"/>
  <c r="K417" i="19"/>
  <c r="K416" i="19"/>
  <c r="K415" i="19"/>
  <c r="G415" i="19"/>
  <c r="K414" i="19"/>
  <c r="G414" i="19"/>
  <c r="K413" i="19"/>
  <c r="K412" i="19"/>
  <c r="G412" i="19"/>
  <c r="K411" i="19"/>
  <c r="K410" i="19"/>
  <c r="G410" i="19"/>
  <c r="K409" i="19"/>
  <c r="K408" i="19"/>
  <c r="K407" i="19"/>
  <c r="K406" i="19"/>
  <c r="K405" i="19"/>
  <c r="G405" i="19"/>
  <c r="K404" i="19"/>
  <c r="K403" i="19"/>
  <c r="K402" i="19"/>
  <c r="G379" i="19"/>
  <c r="K378" i="19"/>
  <c r="G376" i="19"/>
  <c r="G375" i="19"/>
  <c r="G374" i="19"/>
  <c r="G373" i="19"/>
  <c r="G372" i="19"/>
  <c r="G371" i="19"/>
  <c r="G366" i="19"/>
  <c r="G365" i="19"/>
  <c r="G364" i="19"/>
  <c r="G363" i="19"/>
  <c r="K361" i="19"/>
  <c r="K360" i="19"/>
  <c r="K359" i="19"/>
  <c r="K358" i="19"/>
  <c r="K357" i="19"/>
  <c r="K356" i="19"/>
  <c r="K355" i="19"/>
  <c r="K354" i="19"/>
  <c r="K353" i="19"/>
  <c r="G353" i="19"/>
  <c r="K352" i="19"/>
  <c r="K351" i="19"/>
  <c r="K350" i="19"/>
  <c r="K349" i="19"/>
  <c r="K348" i="19"/>
  <c r="K347" i="19"/>
  <c r="K346" i="19"/>
  <c r="K345" i="19"/>
  <c r="K344" i="19"/>
  <c r="K343" i="19"/>
  <c r="G343" i="19"/>
  <c r="K342" i="19"/>
  <c r="K341" i="19"/>
  <c r="K340" i="19"/>
  <c r="K339" i="19"/>
  <c r="K338" i="19"/>
  <c r="K337" i="19"/>
  <c r="K336" i="19"/>
  <c r="K335" i="19"/>
  <c r="K296" i="19"/>
  <c r="K295" i="19"/>
  <c r="K294" i="19"/>
  <c r="K293" i="19"/>
  <c r="K292" i="19"/>
  <c r="G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G279" i="19"/>
  <c r="K278" i="19"/>
  <c r="K277" i="19"/>
  <c r="K276" i="19"/>
  <c r="K275" i="19"/>
  <c r="K274" i="19"/>
  <c r="K265" i="19"/>
  <c r="G265" i="19"/>
  <c r="K264" i="19"/>
  <c r="G264" i="19"/>
  <c r="K263" i="19"/>
  <c r="G263" i="19"/>
  <c r="G262" i="19"/>
  <c r="G257" i="19"/>
  <c r="G256" i="19"/>
  <c r="G255" i="19"/>
  <c r="G254" i="19"/>
  <c r="G253" i="19"/>
  <c r="K247" i="19"/>
  <c r="K246" i="19"/>
  <c r="K245" i="19"/>
  <c r="K244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G229" i="19"/>
  <c r="K228" i="19"/>
  <c r="K227" i="19"/>
  <c r="K226" i="19"/>
  <c r="K225" i="19"/>
  <c r="K224" i="19"/>
  <c r="K223" i="19"/>
  <c r="G223" i="19"/>
  <c r="K222" i="19"/>
  <c r="K221" i="19"/>
  <c r="K220" i="19"/>
  <c r="K219" i="19"/>
  <c r="K218" i="19"/>
  <c r="K217" i="19"/>
  <c r="K192" i="19"/>
  <c r="K191" i="19"/>
  <c r="K189" i="19"/>
  <c r="K188" i="19"/>
  <c r="K187" i="19"/>
  <c r="G187" i="19"/>
  <c r="K186" i="19"/>
  <c r="K185" i="19"/>
  <c r="K184" i="19"/>
  <c r="K183" i="19"/>
  <c r="K182" i="19"/>
  <c r="K181" i="19"/>
  <c r="K180" i="19"/>
  <c r="K179" i="19"/>
  <c r="K178" i="19"/>
  <c r="G178" i="19"/>
  <c r="K177" i="19"/>
  <c r="G177" i="19"/>
  <c r="K176" i="19"/>
  <c r="K175" i="19"/>
  <c r="G175" i="19"/>
  <c r="K174" i="19"/>
  <c r="K173" i="19"/>
  <c r="G173" i="19"/>
  <c r="K172" i="19"/>
  <c r="K171" i="19"/>
  <c r="K170" i="19"/>
  <c r="K169" i="19"/>
  <c r="K168" i="19"/>
  <c r="K153" i="19"/>
  <c r="G153" i="19"/>
  <c r="K152" i="19"/>
  <c r="G152" i="19"/>
  <c r="K151" i="19"/>
  <c r="G151" i="19"/>
  <c r="K150" i="19"/>
  <c r="G150" i="19"/>
  <c r="K149" i="19"/>
  <c r="G149" i="19"/>
  <c r="K148" i="19"/>
  <c r="G148" i="19"/>
  <c r="K144" i="19"/>
  <c r="K143" i="19"/>
  <c r="K142" i="19"/>
  <c r="K141" i="19"/>
  <c r="K140" i="19"/>
  <c r="K139" i="19"/>
  <c r="K138" i="19"/>
  <c r="K137" i="19"/>
  <c r="G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G122" i="19"/>
  <c r="K121" i="19"/>
  <c r="K120" i="19"/>
  <c r="K119" i="19"/>
  <c r="K118" i="19"/>
  <c r="K117" i="19"/>
  <c r="K116" i="19"/>
  <c r="K115" i="19"/>
  <c r="G115" i="19"/>
  <c r="K89" i="19"/>
  <c r="K88" i="19"/>
  <c r="K87" i="19"/>
  <c r="K86" i="19"/>
  <c r="K85" i="19"/>
  <c r="G85" i="19"/>
  <c r="K84" i="19"/>
  <c r="K83" i="19"/>
  <c r="K82" i="19"/>
  <c r="K81" i="19"/>
  <c r="K80" i="19"/>
  <c r="K79" i="19"/>
  <c r="K78" i="19"/>
  <c r="G78" i="19"/>
  <c r="K77" i="19"/>
  <c r="G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G61" i="19"/>
  <c r="K60" i="19"/>
  <c r="K47" i="19"/>
  <c r="G47" i="19"/>
  <c r="K46" i="19"/>
  <c r="K45" i="19"/>
  <c r="G45" i="19"/>
  <c r="K44" i="19"/>
  <c r="G44" i="19"/>
  <c r="K43" i="19"/>
  <c r="G43" i="19"/>
  <c r="K40" i="19"/>
  <c r="G40" i="19"/>
  <c r="K39" i="19"/>
  <c r="K38" i="19"/>
  <c r="K37" i="19"/>
  <c r="K36" i="19"/>
  <c r="G36" i="19"/>
  <c r="K35" i="19"/>
  <c r="K34" i="19"/>
  <c r="K33" i="19"/>
  <c r="K32" i="19"/>
  <c r="K31" i="19"/>
  <c r="K30" i="19"/>
  <c r="K29" i="19"/>
  <c r="K28" i="19"/>
  <c r="G28" i="19"/>
  <c r="K27" i="19"/>
  <c r="K26" i="19"/>
  <c r="K25" i="19"/>
  <c r="K24" i="19"/>
  <c r="K23" i="19"/>
  <c r="G23" i="19"/>
  <c r="K22" i="19"/>
  <c r="K21" i="19"/>
  <c r="K20" i="19"/>
  <c r="K19" i="19"/>
  <c r="K18" i="19"/>
  <c r="K17" i="19"/>
  <c r="K16" i="19"/>
  <c r="K15" i="19"/>
  <c r="K14" i="19"/>
  <c r="K13" i="19"/>
  <c r="K12" i="19"/>
  <c r="G12" i="19"/>
  <c r="K11" i="19"/>
  <c r="K10" i="19"/>
</calcChain>
</file>

<file path=xl/sharedStrings.xml><?xml version="1.0" encoding="utf-8"?>
<sst xmlns="http://schemas.openxmlformats.org/spreadsheetml/2006/main" count="2060" uniqueCount="691">
  <si>
    <t>LISTAS AÑO 2019</t>
  </si>
  <si>
    <t>COLEGIO MAYOR JOSE CELESTINO MUTIS</t>
  </si>
  <si>
    <t>AÑO 2019</t>
  </si>
  <si>
    <t>ALUMNOS ANTIGUOS</t>
  </si>
  <si>
    <t>GRADO 1101</t>
  </si>
  <si>
    <t>Codigo</t>
  </si>
  <si>
    <t>Nombre</t>
  </si>
  <si>
    <t>Grado</t>
  </si>
  <si>
    <t>VALOR</t>
  </si>
  <si>
    <t>FECHA</t>
  </si>
  <si>
    <t>RECIBO</t>
  </si>
  <si>
    <t>BANCOL</t>
  </si>
  <si>
    <t xml:space="preserve">PENSION </t>
  </si>
  <si>
    <t>COMEDOR</t>
  </si>
  <si>
    <t>ABRIL TREJOS MICHAEL ANDRES</t>
  </si>
  <si>
    <t>BC</t>
  </si>
  <si>
    <t>RB C</t>
  </si>
  <si>
    <t>BOLAÑO PRIETO ANYELA</t>
  </si>
  <si>
    <t>30/112018</t>
  </si>
  <si>
    <t xml:space="preserve">BREÑA QUILAGUY SARITA CATHERINE </t>
  </si>
  <si>
    <t xml:space="preserve">BUSTAMANTE LOPEZ NICOLAS </t>
  </si>
  <si>
    <t>CASTRO VELASQUEZ JUAN CAMILO</t>
  </si>
  <si>
    <t>CRUZ CASAS JULIETH VANESSA</t>
  </si>
  <si>
    <t>PERDIO</t>
  </si>
  <si>
    <t>ESCOBAR LUNA CAROLINA</t>
  </si>
  <si>
    <t>FONSECA SANCHEZ ANGELA MARIA</t>
  </si>
  <si>
    <t>GARNICA BENITEZ YUBELY TATIANA</t>
  </si>
  <si>
    <t>PROMOCION ANTICIPADA</t>
  </si>
  <si>
    <t xml:space="preserve">JIMENEZ CHAVEZ BRYAM ANDREY </t>
  </si>
  <si>
    <t>01/29/2019</t>
  </si>
  <si>
    <t>LEAL ROJAS JAIRO FRANCISCO</t>
  </si>
  <si>
    <t>LOPEZ ROMERO SANTIAGO</t>
  </si>
  <si>
    <t>MONTAÑEZ LIZARAZO TOMAS FELIPE</t>
  </si>
  <si>
    <t>ORDOÑEZ ALVAREZ JUAN MANUEL</t>
  </si>
  <si>
    <t xml:space="preserve">PEÑA CORTES MARIA ALEJANDRA </t>
  </si>
  <si>
    <t xml:space="preserve">PEÑA MOGOLLON NICOLAS </t>
  </si>
  <si>
    <t>PINEDA GIL ANGELICA MARIA</t>
  </si>
  <si>
    <t>POLANIA CASTELLANOS SERGIO ANDRES</t>
  </si>
  <si>
    <t>REYES BERNAL LAURA MANUELA</t>
  </si>
  <si>
    <t>RIVERA NIÑO DIEGO ALEXANDER</t>
  </si>
  <si>
    <t>RODRIGUEZ CAMPOS SARA NICOL</t>
  </si>
  <si>
    <t>ROJAS GARRIDO MATEO</t>
  </si>
  <si>
    <t>ROZO RAMOS NICOLL</t>
  </si>
  <si>
    <t>RUEDA GALINDO LUIS MIGUEL</t>
  </si>
  <si>
    <t>SALGADO ROA SANTIAGO</t>
  </si>
  <si>
    <t>SALINAS PINZON SEBASTIAN</t>
  </si>
  <si>
    <t>SANCHEZ GALINDO VALERIA</t>
  </si>
  <si>
    <t>PENDIENTE DERECHOS</t>
  </si>
  <si>
    <t>SIERRA SUESCUN VALENTINA</t>
  </si>
  <si>
    <t>TORRES MEDINA JONNATHAN ALEXANDER</t>
  </si>
  <si>
    <t>TORRES PIRAQUIVE MARIA PAULA</t>
  </si>
  <si>
    <t xml:space="preserve">VELASQUEZ BELTRAN SEBASTIAN </t>
  </si>
  <si>
    <t>NUEVOS</t>
  </si>
  <si>
    <t>FERIS RIAÑO THOMAS</t>
  </si>
  <si>
    <t>MENA BARRERA MARA  GIANELLA</t>
  </si>
  <si>
    <t>PARRA CEBALLOS ARIANA NATALIA</t>
  </si>
  <si>
    <t>RIAÑO PINZON MARIA  ANGELICA</t>
  </si>
  <si>
    <t>SANCHEZ MORA SOFIA</t>
  </si>
  <si>
    <t>GRADO 1102</t>
  </si>
  <si>
    <t>ALFONSO CASTAÑEDA OSCAR GABRIEL</t>
  </si>
  <si>
    <t>ARIZA CASTILLO JHORDAN NICOLAS</t>
  </si>
  <si>
    <t>AVENDAÑO LANCHEROS LINA MARCELA</t>
  </si>
  <si>
    <t>BASTO PAEZ DAVID LEONARDO</t>
  </si>
  <si>
    <t>BEJARANO  CARDENAS SEBASTIAN</t>
  </si>
  <si>
    <t>CAMACHO URIBE JULIO CESAR</t>
  </si>
  <si>
    <t>CASTIBLANCO CORREA LAURA SOFIA</t>
  </si>
  <si>
    <t>CIFUENTES AGUILERA SANTIAGO ANDRES</t>
  </si>
  <si>
    <t>CONTRERAS LOPEZ KAREN STEFANI</t>
  </si>
  <si>
    <t>CORREA ARANGO JUANITA</t>
  </si>
  <si>
    <t>DIAZ USSA DANIEL FELIPE</t>
  </si>
  <si>
    <t>DURAN REVELO ISABELLA</t>
  </si>
  <si>
    <t>GONZALES LOPEZ DANIEL ALEJANDRO</t>
  </si>
  <si>
    <t>GUERRERO GUEZGUAN CRISTIAN CAMILO</t>
  </si>
  <si>
    <t>HERNANDEZ GARCIA FELIPE</t>
  </si>
  <si>
    <t>HULE RODRIGUEZ PAULA ANDREA</t>
  </si>
  <si>
    <t>LEGUIZAMON VALENZUELA MARIA ALEJANDRA</t>
  </si>
  <si>
    <t>LOPEZ VELOSA SANTIAGO ENRIQUE</t>
  </si>
  <si>
    <t xml:space="preserve">MONTAÑA SILVA SERGIO ANDRES </t>
  </si>
  <si>
    <t>MORENO MORENO CAMILO</t>
  </si>
  <si>
    <t>OLAYA PEÑA DIEGO ALEJANDRO</t>
  </si>
  <si>
    <t>PEÑAS CARDENAS JUAN ESTEBAN</t>
  </si>
  <si>
    <t>QUINTERO COGOLLO SEBASTIAN</t>
  </si>
  <si>
    <t>RAMIREZ GUZMAN JUAN ESTEBAN</t>
  </si>
  <si>
    <t>RODRIGUEZ MADRIGAL ANA MARIA</t>
  </si>
  <si>
    <t>RODRIGUEZ SANCHEZ SANTIAGO</t>
  </si>
  <si>
    <t>RUBIO AVILA SANTIAGO</t>
  </si>
  <si>
    <t>SALAZAR BELTRAN SANTIAGO ENRIQUE</t>
  </si>
  <si>
    <t>SARTA QUIROGA SANTIAGO</t>
  </si>
  <si>
    <t>SIERRA TELLO JUAN CAMILO</t>
  </si>
  <si>
    <t>GRADO 1001</t>
  </si>
  <si>
    <t>AREVALO GARAY JAVIER ANDRES</t>
  </si>
  <si>
    <t xml:space="preserve">BONILLA RAQUEJO JUAN PABLO </t>
  </si>
  <si>
    <t>CARDONA CORREDOR VALENTINA</t>
  </si>
  <si>
    <t>CASTRO CORTES TANIA ALEXANDRA</t>
  </si>
  <si>
    <t>DEVIA OBANDO JOSE GABRIEL</t>
  </si>
  <si>
    <t>ESTEBAN CORONADO CAMILO</t>
  </si>
  <si>
    <t>GAONA CHARRY SAMUEL</t>
  </si>
  <si>
    <t xml:space="preserve">RB C </t>
  </si>
  <si>
    <t>GONZALEZ SANZ JUAN FERNANDO</t>
  </si>
  <si>
    <t xml:space="preserve">GUZMAN RIAÑO MARIA PAULA </t>
  </si>
  <si>
    <t>HERNANDEZ CAMPOS JUAN SEBASTIAN</t>
  </si>
  <si>
    <t>LEON JIMENEZ VALENTINA</t>
  </si>
  <si>
    <t>LOPEZ CASTRO CAMILO ANDRES</t>
  </si>
  <si>
    <t xml:space="preserve">LOZANO GOMEZ CAMILO </t>
  </si>
  <si>
    <t>MEDINA OSPINA FEDERICO</t>
  </si>
  <si>
    <t>MOJICA ALARCON SANTIAGO</t>
  </si>
  <si>
    <t>PACHON BONET VALENTINA</t>
  </si>
  <si>
    <t>PALMA RODRIGUEZ JULIAN ESTEBAN</t>
  </si>
  <si>
    <t>PASSOS MUÑOZ NATALIA</t>
  </si>
  <si>
    <t xml:space="preserve">BC </t>
  </si>
  <si>
    <t>PINILLA CASTILLO CRITIAN FELIPE</t>
  </si>
  <si>
    <t>REYES AGUIRRE LAURA VALENTINA</t>
  </si>
  <si>
    <t>RODRIGUEZ FUQUEN NELLY CAROLINA</t>
  </si>
  <si>
    <t>ROJAS RODRIGUEZ JOSHUA ISAAC</t>
  </si>
  <si>
    <t>SANCHEZ ACERO SERGIO ALEJANDRO</t>
  </si>
  <si>
    <t>SARMIENTO PORRAS MARIA PAULA</t>
  </si>
  <si>
    <t>SEGURA BOLAÑOS SEBASTIAN</t>
  </si>
  <si>
    <t>VARGAS ARIZA NICOLAS</t>
  </si>
  <si>
    <t>VARGAS HERNANDEZ DIEGO ALEJANDRO</t>
  </si>
  <si>
    <t>VARGAS OTALORA JUAN SEBASTIAN</t>
  </si>
  <si>
    <t>VASQUEZ HERNANDEZ ANDRES FELIPE</t>
  </si>
  <si>
    <t>VERA RODRIGUEZ JUAN PABLO</t>
  </si>
  <si>
    <t>BUSTAMANTE GOMEZ MOISES DAVID</t>
  </si>
  <si>
    <t>GIRALDO LADINO DAVID SANTIAGO</t>
  </si>
  <si>
    <t>MOLINA SOSA VALERIA</t>
  </si>
  <si>
    <t>PINILLA JUAN PABLO</t>
  </si>
  <si>
    <t>RODRIGUEZ SICACHA DANIELA</t>
  </si>
  <si>
    <t>RUIZ PAEZ VALENTINA</t>
  </si>
  <si>
    <t>GRADO 1002</t>
  </si>
  <si>
    <t>RCB</t>
  </si>
  <si>
    <t>BALLESTEROS CAMPOS JUAN GUILLERMO</t>
  </si>
  <si>
    <t>BUSTOS VALENCIA JUAN DIEGO</t>
  </si>
  <si>
    <t>CARDONA SANCHEZ DIANA CAROLINA</t>
  </si>
  <si>
    <t>CASTRO SUAREZ MICHAEL ESTEBAN</t>
  </si>
  <si>
    <t>CLAVIJO PAEZ MARIA PAULA</t>
  </si>
  <si>
    <t>CUPA CANDELA JUAN DANIEL</t>
  </si>
  <si>
    <t>ESCALLON CORREDOR SOFIA ALEJANDRA</t>
  </si>
  <si>
    <t>GAONA BELTRAN JUAN SEBASTIAN</t>
  </si>
  <si>
    <t>GORDILLO PIÑEROS JUAN DIEGO</t>
  </si>
  <si>
    <t>HERNANDEZ MORALES YEIMY ALEJANDRA</t>
  </si>
  <si>
    <t>LAVERDE RODRIGUEZ ADRIAN CAMILO</t>
  </si>
  <si>
    <t>MATEUS TORRES MARIA FERNANDA</t>
  </si>
  <si>
    <t>MONZON ARIAS PAULA ALEJANDRA</t>
  </si>
  <si>
    <t>MOYA TRIANA LAURA JULIANA</t>
  </si>
  <si>
    <t>PEÑA MARLES MARIA FERNANDA</t>
  </si>
  <si>
    <t>PULIDO GUTIERREZ XIMENA</t>
  </si>
  <si>
    <t>ROCHA  HINESTROZA MARIAN FERNANDA</t>
  </si>
  <si>
    <t xml:space="preserve">RODRIGUEZ ROJAS SARA SOFIA </t>
  </si>
  <si>
    <t>RUIZ CRUZ JUAN MANUEL</t>
  </si>
  <si>
    <t>RUIZ PACHECO ALEJANDRO</t>
  </si>
  <si>
    <t>TORRES GÒMEZ MARIANA</t>
  </si>
  <si>
    <t>UVA BRICEÑO JUAN ESTEBAN</t>
  </si>
  <si>
    <t>VALDERRAMA ARIAS JUAN PABLO</t>
  </si>
  <si>
    <t>BECA</t>
  </si>
  <si>
    <t>VELANDIA RAMIREZ LISBETH MARIANA</t>
  </si>
  <si>
    <t>VILLAMIZAR LARA JUAN CAMILO</t>
  </si>
  <si>
    <t>PENSION</t>
  </si>
  <si>
    <t>ACOSTA MARTINEZ GABRIELA</t>
  </si>
  <si>
    <t>ANGEL HERNANDEZ ANA MARIA</t>
  </si>
  <si>
    <t>AVILA BELTRAN PAULA</t>
  </si>
  <si>
    <t>RBC</t>
  </si>
  <si>
    <t>BRICEÑO RODRIGUEZ MARTIN LEONARDO</t>
  </si>
  <si>
    <t>CABRERA DIAZ ALEJANDRO</t>
  </si>
  <si>
    <t>CALVO CASTILLO DANIEL ESTEBAN</t>
  </si>
  <si>
    <t>CANTY CASALLAS ANTHONY JOSEPH</t>
  </si>
  <si>
    <t>CASTILLO TIJARO MARIA PAULA</t>
  </si>
  <si>
    <t>CASTRO PINILLA JUAN DIEGO</t>
  </si>
  <si>
    <t>CIPAGAUTA ROJAS ANDRES EDUARDO</t>
  </si>
  <si>
    <t>CRUZ BUITRAGO XYOMARA STEFANIA</t>
  </si>
  <si>
    <t>CRUZ POLANIA LAURA SOFIA</t>
  </si>
  <si>
    <t>DUARTE MENDEZ JUAN ANDRES</t>
  </si>
  <si>
    <t>DUSSAN BENAVIDES JULIAN DAVID</t>
  </si>
  <si>
    <t>FONSECA TORO JOHAN SIGIFREDO</t>
  </si>
  <si>
    <t>FORERO LEAL KAREN DANIELA</t>
  </si>
  <si>
    <t>GONZALEZ CASTRO ANDRES FELIPE</t>
  </si>
  <si>
    <t>GONZALEZ COBO ALLAN DAVID</t>
  </si>
  <si>
    <t>GONZALEZ MARTINEZ SAMUEL ESTEBAN</t>
  </si>
  <si>
    <t>GONZALEZ SUAREZ LAURA VALENTINA</t>
  </si>
  <si>
    <t>GORDILLO PIÑEROS PEDRO JOSE</t>
  </si>
  <si>
    <t>PALACIO GOMEZ CARLOS MIGUEL</t>
  </si>
  <si>
    <t>PAVAJEAU REYES SANTIAGO</t>
  </si>
  <si>
    <t>ROZO GONZALEZ GINETH NATALIA</t>
  </si>
  <si>
    <t xml:space="preserve">SANCHEZ JIMENEZ GABRIEL  </t>
  </si>
  <si>
    <t>SANTIAGO AGUILAR DIANA CAROLINA</t>
  </si>
  <si>
    <t>SIERRA BERNAL DANIELLA</t>
  </si>
  <si>
    <t>B.C</t>
  </si>
  <si>
    <t>SUAREZ GUERRERO LUNA ROXANNE</t>
  </si>
  <si>
    <t>TELLO RODRIGUEZ JUANA VALENTINA</t>
  </si>
  <si>
    <t>TORRES TELLEZ MIGUEL DAVID</t>
  </si>
  <si>
    <t>VALERO GONZALEZ SANTIAGO ALBERTO</t>
  </si>
  <si>
    <t>CUBIDES ACOSTA TOMAS DAVID</t>
  </si>
  <si>
    <t>CUELLAR SISASANTIAGO</t>
  </si>
  <si>
    <t>GARCIA CALDERON ANDRES CAMILO</t>
  </si>
  <si>
    <t>GONZALEZ PULIDO ASHTON ENRIQUE</t>
  </si>
  <si>
    <t>JIMENEZ CARDENAS MONICA ELIZABETH</t>
  </si>
  <si>
    <t>LAGUNA GONZA LEZ CRISTIAN CAMILO</t>
  </si>
  <si>
    <t>MANTILLA CASTRO MARIA JOSE</t>
  </si>
  <si>
    <t>MARTINEZ GOMEZ ANGELLO RAUL</t>
  </si>
  <si>
    <t>MARTINEZ MERCHAN JUAN PABLO</t>
  </si>
  <si>
    <t>MEDINA BARON MARIA DE MAR</t>
  </si>
  <si>
    <t>PLAN30/19</t>
  </si>
  <si>
    <t>ORTIZ ARIZALA SANTIAGO ANDRES</t>
  </si>
  <si>
    <t>PIRACON RINCON SAMUEL DAVID</t>
  </si>
  <si>
    <t>TORRES MILA SEBASTIAN</t>
  </si>
  <si>
    <t>GRADO 902</t>
  </si>
  <si>
    <t>BALLESTEROS CAMPOS LAURA DANIELA</t>
  </si>
  <si>
    <t>BONILLA QUICENO CLAUDIA MARCELA</t>
  </si>
  <si>
    <t>BUENDIA LEON MARIA FERNANDA</t>
  </si>
  <si>
    <t>CHACON GUZMAN JUAN JOSE</t>
  </si>
  <si>
    <t xml:space="preserve">FERNANDEZ GUIO JUAN ESTEBAN   </t>
  </si>
  <si>
    <t>GALLEGO CAMPOS SAMUEL LEE</t>
  </si>
  <si>
    <t>HERNANDEZ TORRES JUAN FELIPE</t>
  </si>
  <si>
    <t>JIMENEZ MUÑOZ KAROL STEPHANY</t>
  </si>
  <si>
    <t>LOPEZ RAMIREZ CARLA</t>
  </si>
  <si>
    <t>MOSQUERA SEGURA JUAN DAVID</t>
  </si>
  <si>
    <t>MURCIA PARRA NICOLE SOFIA</t>
  </si>
  <si>
    <t>TRANSFE</t>
  </si>
  <si>
    <t>PINEDA ESPINEL ANDRES FELIPE</t>
  </si>
  <si>
    <t>PINILLA AGUILERA BRYAN DAVID</t>
  </si>
  <si>
    <t>PRIETO RAMIREZ JUAN DIEGO</t>
  </si>
  <si>
    <t>RAMIREZ ROJAS JUAN MANUEL</t>
  </si>
  <si>
    <t>REINA GUATAME FABIAN ANDRES</t>
  </si>
  <si>
    <t>RIOS GUTIERREZ SARA</t>
  </si>
  <si>
    <t>RIVAS GONZALEZ JOSE MANUEL</t>
  </si>
  <si>
    <t>SANABRIA MURILLO MARIA CAMILA</t>
  </si>
  <si>
    <t>SANCHEZ GRANADOS LAURA ALEJANDRA</t>
  </si>
  <si>
    <t>URREGO FUENTES SANTIAGO ALEJANDRO</t>
  </si>
  <si>
    <t>VELASCO SARMIENTO JUAN DAVID</t>
  </si>
  <si>
    <t>VELEZ MENDOZA JUAN ESTEBAN</t>
  </si>
  <si>
    <t>GRADO 801</t>
  </si>
  <si>
    <t>AGUDELO FORERO SERGIO ESTEBAN</t>
  </si>
  <si>
    <t xml:space="preserve">AGUDELO TORRES ANA MARIA </t>
  </si>
  <si>
    <t>ARENAS CARMONA GABRIEL ANDRES</t>
  </si>
  <si>
    <t>AREVALO MANCERA SAMUEL</t>
  </si>
  <si>
    <t>BECERRA URRUTIA DANIEL SANTIAGO</t>
  </si>
  <si>
    <t>BERMUDEZ CORTES LAURA SOFIA</t>
  </si>
  <si>
    <t>BETANCOURT MENDEZ SANTIAGO</t>
  </si>
  <si>
    <t>BOHORQUEZ GONZALEZ FABIAN SANTIAGO</t>
  </si>
  <si>
    <t>BORDA BARRIOS SARA VALERIA</t>
  </si>
  <si>
    <t>BREÑA QUILAGUY DAVID ALEJANDRO</t>
  </si>
  <si>
    <t>BRICEÑO SANCHEZ JUAN ANDRES</t>
  </si>
  <si>
    <t>CACERES MONZON VALERIA</t>
  </si>
  <si>
    <t>CHARRY PEÑA JACOBO</t>
  </si>
  <si>
    <t>CORREDOR GUTIERREZ NESTOR JULIAN</t>
  </si>
  <si>
    <t>DIAZ CARO ILANA KATHERINE</t>
  </si>
  <si>
    <t>FORERO CORREA JOSE MIGUEL</t>
  </si>
  <si>
    <t>HERNANDEZ NIÑO ANGEL SANTIAGO</t>
  </si>
  <si>
    <t>MARTINEZ GOMEZ LENNIN STEVEN</t>
  </si>
  <si>
    <t>RC B</t>
  </si>
  <si>
    <t>MARTINEZ HUERFANO JUANA DANIELA</t>
  </si>
  <si>
    <t>MORALES MORENO SAMUEL</t>
  </si>
  <si>
    <t>PALACIOS ALARCON JUAN DAVID</t>
  </si>
  <si>
    <t>PEÑA CORTES SARAH ISABELLA</t>
  </si>
  <si>
    <t>ROA RODRIGUEZ GABRIELA</t>
  </si>
  <si>
    <t>ROBAYO VARGAS ASHLEE VICTORIA</t>
  </si>
  <si>
    <t>RODRIGUEZ MADRIGAL JUAN FELIPE</t>
  </si>
  <si>
    <t>SALAZAR RAMIREZ JULIETH SOFIA</t>
  </si>
  <si>
    <t>SANCHEZ PEÑA THOMAS DAVID</t>
  </si>
  <si>
    <t>SOTO MAHECHA JUAN FELIPE</t>
  </si>
  <si>
    <t>TARAZONA VELA SOFIA</t>
  </si>
  <si>
    <t>PLAN 30/19</t>
  </si>
  <si>
    <t>TOVAR LOPEZ JUANA</t>
  </si>
  <si>
    <t>VELANDIA VARGAS  SARA SOFIA</t>
  </si>
  <si>
    <t>ZAMORA CORTES MARIA FERNANDA</t>
  </si>
  <si>
    <t>GRADO 802</t>
  </si>
  <si>
    <t>AGUDELO CRUZ OSCAR ALEJANDRO</t>
  </si>
  <si>
    <t>AGUIRRE PASIVE  LAURA SOFIA</t>
  </si>
  <si>
    <t>BARRERA CRISTANCHO PAULA VALENTINA</t>
  </si>
  <si>
    <t>BOHORQUEZ GONZALEZ CAROL SUSANA</t>
  </si>
  <si>
    <t>CARRANZA BARRAGAN DANNA SOFIA</t>
  </si>
  <si>
    <t>CHAPARRO BAEZ ACXEL CRISTOBAL</t>
  </si>
  <si>
    <t>CIPAGAUTA ROJAS DANIEL FELIPE</t>
  </si>
  <si>
    <t>CORNEJO CONSUEGRA JUAN PABLO</t>
  </si>
  <si>
    <t>DIAZ ACERO ANDRES FELIPE</t>
  </si>
  <si>
    <t>DIAZ CINTURIA JUAN PABLO</t>
  </si>
  <si>
    <t>DUQUE MARTINEZ SANTIAGO</t>
  </si>
  <si>
    <t>ESQUINAS ALFONSO MARIA ALEJANDRA</t>
  </si>
  <si>
    <t>GAMBOA RODRIGUEZ ISABELA</t>
  </si>
  <si>
    <t>HERRERA ALVAREZ BRANDON DARIO</t>
  </si>
  <si>
    <t>IBAÑEZ SANDOVAL SAMUEL ERICK</t>
  </si>
  <si>
    <t>LEON LINARES LAURA ALEJANDRA</t>
  </si>
  <si>
    <t>LOPEZ VALENZUELA JULIANA</t>
  </si>
  <si>
    <t>MACHUCA RIOBO VALERIA</t>
  </si>
  <si>
    <t>NAVARRO CARRASCAL SANTIAGO</t>
  </si>
  <si>
    <t>NIÑO ACEROS GABRIEL EDUARDO</t>
  </si>
  <si>
    <t>OLARTE CORREA JUAN JOSE</t>
  </si>
  <si>
    <t>PARDO SANTAMARIA JUAN NICOLAS</t>
  </si>
  <si>
    <t>PEÑAS CARDENAS ALISON</t>
  </si>
  <si>
    <t>PINZON MENDEZ MARIA CAMILA</t>
  </si>
  <si>
    <t>PIRAZAN MONJE JUAN SEBASTIAN</t>
  </si>
  <si>
    <t>RINCON SANCHEZ MARIA PAULA</t>
  </si>
  <si>
    <t xml:space="preserve">ROJAS JAIMES ANA ISABEL </t>
  </si>
  <si>
    <t>SANABRIA ALBA JUAN ESTEBAN</t>
  </si>
  <si>
    <t>SUAREZ VELASQUEZ DAVID SANTIAGO</t>
  </si>
  <si>
    <t>URUEÑA CARRION LAURA VALENTINA</t>
  </si>
  <si>
    <t>VALLEJO CASTAÑO MARCOS  DANIEL</t>
  </si>
  <si>
    <t>GRADO 701</t>
  </si>
  <si>
    <t>ALBORNOZ LOPEZ CLEIMAR ADRIANA</t>
  </si>
  <si>
    <t>AMAYA GONZALEZ MIGUEL ANGEL</t>
  </si>
  <si>
    <t>AREVALO  CARRILLO MIGUEL ANGEL</t>
  </si>
  <si>
    <t>BERMONT BAUTISTA JOSE ALEJANDRO</t>
  </si>
  <si>
    <t>CONTRERAS URREGO SHARON DANIELA</t>
  </si>
  <si>
    <t>COPETE ANDRADE RODRIGO CAREW</t>
  </si>
  <si>
    <t>HIDALGO RODRIGUEZ JUAN ANDRES</t>
  </si>
  <si>
    <t>JIMENEZ AMAYA NICOLAS CAMILO</t>
  </si>
  <si>
    <t>LEON LINARES NICOLAS DAVID</t>
  </si>
  <si>
    <t>MARTINEZ GARZON DIEGO ALEXANDER</t>
  </si>
  <si>
    <t>MARTINEZ GARZON LAURA KATALINA</t>
  </si>
  <si>
    <t>MATEUS TORRES FRANCES DANIELA</t>
  </si>
  <si>
    <t>MOYA TRIANA MARIA JOSE</t>
  </si>
  <si>
    <t>NEIRA ACOSTA DANIELA</t>
  </si>
  <si>
    <t>NIÑO ZAPATA BRAIAN STEVE</t>
  </si>
  <si>
    <t>PEÑA MENDEZ JUAN MANUEL</t>
  </si>
  <si>
    <t>QUIÑONES RIASCOS ZARAI</t>
  </si>
  <si>
    <t>RODRIGUEZ MARTINEZ MARIA JOSE</t>
  </si>
  <si>
    <t>ROMERO VERGARA MATEO</t>
  </si>
  <si>
    <t xml:space="preserve">SUAREZ DAZA SANTIAGO </t>
  </si>
  <si>
    <t>TELLEZ CASTILLO JUAN FELIPE</t>
  </si>
  <si>
    <t>TRONCOSO ORDUÑA BRIAN CAMILO</t>
  </si>
  <si>
    <t>UMBACIA CALDERON CESAR DAVID</t>
  </si>
  <si>
    <t>VEGA GOMEZ ZARA</t>
  </si>
  <si>
    <t xml:space="preserve">VELASQUEZ BEDOYA ISABELLA </t>
  </si>
  <si>
    <t>GRADO 702</t>
  </si>
  <si>
    <t>AGUILAR GUTIERREZ LAURA CATALINA</t>
  </si>
  <si>
    <t>ALVAREZ BENITEZ JUAN SEBASTIAN</t>
  </si>
  <si>
    <t xml:space="preserve">BONILLA QUICENO JULIAN DAVID </t>
  </si>
  <si>
    <t>BOTERO QUICENO ISABEL</t>
  </si>
  <si>
    <t>CAMACHO LOSADA ANGELA MARIANA</t>
  </si>
  <si>
    <t>CASAS VENEGAS LAURA SOFIA</t>
  </si>
  <si>
    <t>CASTRO GONZALEZ SANTIAGO</t>
  </si>
  <si>
    <t>CHAVES MORENO GABRIEL</t>
  </si>
  <si>
    <t>CLAVIJO PAEZ VALERIE</t>
  </si>
  <si>
    <t>CUITIVA RAMOS JUAN DAVID</t>
  </si>
  <si>
    <t>DIAZ CABEZAS JUAN FELIPE</t>
  </si>
  <si>
    <t>DÌAZ RODRÌGUEZ SANTIAGO</t>
  </si>
  <si>
    <t>GARNICA BENITEZ ANGIE ALEJANDRA</t>
  </si>
  <si>
    <t>LEON CAMARGO MELANIE ALEJANDRA</t>
  </si>
  <si>
    <t>MANRIQUE SANCHEZ GABRIELA</t>
  </si>
  <si>
    <t>MOLINA IGLESIAS ANDRES DAVID</t>
  </si>
  <si>
    <t>TRASFERENCIA</t>
  </si>
  <si>
    <t>RINCON MORENO BREYNER ANDRES</t>
  </si>
  <si>
    <t xml:space="preserve">ROA MONROY JUAN NICOLAS </t>
  </si>
  <si>
    <t>RODRIGUEZ ROJAS DIANA CAROLINA</t>
  </si>
  <si>
    <t>ROJAS URZOLA ISABEL SOFIA</t>
  </si>
  <si>
    <t>RUBIO AVILA SAMUEL</t>
  </si>
  <si>
    <t>UMBACIA CALDERON SERGIO ALBERTO</t>
  </si>
  <si>
    <t>VARGAS ARIZA JUAN DAVID</t>
  </si>
  <si>
    <t>VARGAS ARIZA JUAN ESTEBAN</t>
  </si>
  <si>
    <t>GRADO 601</t>
  </si>
  <si>
    <t>AMORTEGUI SABOGAL LUCIANA</t>
  </si>
  <si>
    <t>AREVALO MOYA MARIANA</t>
  </si>
  <si>
    <t>BENAVIDES AVELLA CRISTIAN FELIPE</t>
  </si>
  <si>
    <t>CAMACHO FARIAS SAMUEL ESTEBAN</t>
  </si>
  <si>
    <t xml:space="preserve">ESTRADA GUZMAN JUAN MANUEL </t>
  </si>
  <si>
    <t>ESTRADA RODRIGUEZ HORACIO</t>
  </si>
  <si>
    <t>GAMA CARABALLO SAMUEL ALEJANDRO</t>
  </si>
  <si>
    <t>GONZALEZ CASTAÑO SANTIAGO</t>
  </si>
  <si>
    <t>GONZALEZ SUAREZ LINA MARIA</t>
  </si>
  <si>
    <t>HENAO PRIETO RAFAEL ESTEBAN</t>
  </si>
  <si>
    <t>IBAÑEZ SANDOVAL DIANA VICTORIA</t>
  </si>
  <si>
    <t>JACOME PINZON JUAN DAVID</t>
  </si>
  <si>
    <t>JOCOME PINZON SANTIAGO</t>
  </si>
  <si>
    <t>LARREA FUENTES BENJAMIN</t>
  </si>
  <si>
    <t>MANTILLA DURAN MARIA ALEJANDRA</t>
  </si>
  <si>
    <t>MELO MENDEZ NICOLAS STEVEN</t>
  </si>
  <si>
    <t xml:space="preserve">MONASTOQUE MORERA LAURA SOFIA </t>
  </si>
  <si>
    <t>MONTES FAJARDO LUCAS DAVID</t>
  </si>
  <si>
    <t>MOSQUERA SEGURA MIGUEL ANGEL</t>
  </si>
  <si>
    <t>PAVA MUÑOZ NATALIA</t>
  </si>
  <si>
    <t xml:space="preserve">PINILLA AGUILERA DIEGO FERNEY </t>
  </si>
  <si>
    <t>PULIDO ROSAS VALENTINA</t>
  </si>
  <si>
    <t>RESTREPO BERNAL JHON ALEJANDRO</t>
  </si>
  <si>
    <t>REYES FORERO MARIANA</t>
  </si>
  <si>
    <t>RIVERA VANEGAS FELIPE</t>
  </si>
  <si>
    <t>RODRIGUEZ MUÑETON ANDRES FELIPE</t>
  </si>
  <si>
    <t>RODRIGUEZ PARRA MARIA PAZ</t>
  </si>
  <si>
    <t>RONCANCIO SALINAS NICOLAS LEONARDO</t>
  </si>
  <si>
    <t>ROZO  PARRA GIULINA</t>
  </si>
  <si>
    <t>RUBIO HURTADO OSCAR GABRIEL</t>
  </si>
  <si>
    <t>SABARIS BOTERO ISABELA</t>
  </si>
  <si>
    <t>SALAZAR RAMIREZ MARIA ANGEL</t>
  </si>
  <si>
    <t>SOLARTE BENAVIDES LINDA SOFIA</t>
  </si>
  <si>
    <t>TORRES MEDINA JUAN DAVID</t>
  </si>
  <si>
    <t>TORRES PEÑA LAURA NATALY</t>
  </si>
  <si>
    <t>URIBE SANCHEZ GABRIELA</t>
  </si>
  <si>
    <t>URIBE SANCHEZ TOMAS</t>
  </si>
  <si>
    <t>GRADO 602</t>
  </si>
  <si>
    <t>GRADO 501</t>
  </si>
  <si>
    <t>ALFONSO CASTAÑEDA  JERONIMO</t>
  </si>
  <si>
    <t>ALFONSO VANEGAS SAMUEL</t>
  </si>
  <si>
    <t>AREVALO CARRILLO GABRIEL ESTEBAN</t>
  </si>
  <si>
    <t>AVILA CASTRO TOMAS FELIPE</t>
  </si>
  <si>
    <t>BENABIDEZ CHITIVA MARIA ALEJANDRA</t>
  </si>
  <si>
    <t>BERNAL GARCIA JULIANA</t>
  </si>
  <si>
    <t>CAICEDO HERNANDEZ SAMUEL</t>
  </si>
  <si>
    <t>CAMARGO GALINDO SARA GABRIELA</t>
  </si>
  <si>
    <t>CASTRO GUERRERO JUAN JOSE</t>
  </si>
  <si>
    <t>CEBALLOS CARPIO SAMANTHA</t>
  </si>
  <si>
    <t>DAZA BALLEN SANDRA XIMENA</t>
  </si>
  <si>
    <t>DURAN ORTIZ SAMUEL JOSE</t>
  </si>
  <si>
    <t xml:space="preserve">ESTEBAN CORONADO TOMAS </t>
  </si>
  <si>
    <t xml:space="preserve">GAVIRIA ARGUELLO SANTIAGO </t>
  </si>
  <si>
    <t>GOMEZ PEÑA JULIAN DAVID</t>
  </si>
  <si>
    <t>GUEVARA MACHADO NICOLE SOFIA</t>
  </si>
  <si>
    <t>GUTIERREZ MIRANDA JUAN JOSE</t>
  </si>
  <si>
    <t>LEON PEREZ GERMAIN DAVID</t>
  </si>
  <si>
    <t>OSPINA MENDEZ VALERIE SUSANA</t>
  </si>
  <si>
    <t>PAEZ ACEVEDO JUAN SEBASTIAN</t>
  </si>
  <si>
    <t>PULIDO BRICEÑO JUAN ESTEBAN</t>
  </si>
  <si>
    <t xml:space="preserve">RAYO RICO JUAN DAVID </t>
  </si>
  <si>
    <t>RINCON ROBAYO LAURA SOFIA</t>
  </si>
  <si>
    <t>RODRIGUEZ ALVAREZ MIGUEL ESTEBAN</t>
  </si>
  <si>
    <t>RODRIGUEZ ORTIZ JUAN JOSE</t>
  </si>
  <si>
    <t>RUIZ VELASQUEZ GABRIELA</t>
  </si>
  <si>
    <t>SIERRA SUESCUN GABRIELA</t>
  </si>
  <si>
    <t>SOLANO VANEGAS ISABELLA DEL PILAR</t>
  </si>
  <si>
    <t>TRIANA GOMEZ JUAN CAMILO</t>
  </si>
  <si>
    <t>VELANDIA VARGAS LAURA ISABELLA</t>
  </si>
  <si>
    <t xml:space="preserve">VELASQUEZ BEDOYA SOFIA </t>
  </si>
  <si>
    <t>GRADO 401</t>
  </si>
  <si>
    <t>ALVARADO ORDOÑEZ THOMAS DAVID</t>
  </si>
  <si>
    <t>AMAYA SANCHEZ EDWARD</t>
  </si>
  <si>
    <t>BARRAGAN FERNANDEZ ANDRES FELIPE</t>
  </si>
  <si>
    <t>BOHORQUEZ LIZARAZO LUIS ALEJANDRO</t>
  </si>
  <si>
    <t>CARREÑO MAESTRE ISABELLA</t>
  </si>
  <si>
    <t>CHARRY PEÑA TOMAS</t>
  </si>
  <si>
    <t>CORTES CRUZ MARIA ALEJANDRA</t>
  </si>
  <si>
    <t>DUARTE MENDEZ VALENTINA</t>
  </si>
  <si>
    <t>GOMEZ GRACIA JUAN DAVID</t>
  </si>
  <si>
    <t>GONZALEZ FONSECA MARIA FERNANDA</t>
  </si>
  <si>
    <t>HERRERA GALINDO MARIA JOSE</t>
  </si>
  <si>
    <t>LINARES GARCIA JUAN JOSE</t>
  </si>
  <si>
    <t>MANRIQUE SANCHEZ DHARA JULIANA</t>
  </si>
  <si>
    <t>MEDINA PRIETO MARIA JOSE</t>
  </si>
  <si>
    <t>MORENO CARO JOSE ALEJANDRO</t>
  </si>
  <si>
    <t>NIÑO CORTES DANNA SOFIA</t>
  </si>
  <si>
    <t>NIÑO PLAZAS EVELYN SAMANTHA</t>
  </si>
  <si>
    <t xml:space="preserve">PARADA CASTRO CAMILA ANDREA </t>
  </si>
  <si>
    <t>PARRA ANGARITA SAMUEL ALEJANDRO</t>
  </si>
  <si>
    <t xml:space="preserve">PORRAS REYES JUAN DIEGO </t>
  </si>
  <si>
    <t>REYES PIRAZAN NICOLAS ALEXANDER</t>
  </si>
  <si>
    <t>RODRIGUEZ CASTRO SARA</t>
  </si>
  <si>
    <t>SARMIENTO VARGAS DIEGO NICOLAS</t>
  </si>
  <si>
    <t>TORRES CAMACHO JUAN PABLO</t>
  </si>
  <si>
    <t>TORRES GONZALEZ ANGELICA MARIA</t>
  </si>
  <si>
    <t>VELANDIA PIRAQUIVE GABRIELA</t>
  </si>
  <si>
    <t>VELASQUEZ GONZALES ZARA GABRIELA</t>
  </si>
  <si>
    <t>VELOSA DIAZ SEBASTIAN DAVID</t>
  </si>
  <si>
    <t>GRADO 301</t>
  </si>
  <si>
    <t>AGRESOTT CAMARGO ESTEBAN</t>
  </si>
  <si>
    <t>AMAYA SANCHEZ VALLERIA</t>
  </si>
  <si>
    <t>ARIAS HINESTROZA JULIAN HERNANDO</t>
  </si>
  <si>
    <t>BARBOSA LOPEZ SARA ALEJANDRA</t>
  </si>
  <si>
    <t>BEDOYA PATIÑO VALERY</t>
  </si>
  <si>
    <t>BERMEO BOTERO GABRIELA DEL PILAR</t>
  </si>
  <si>
    <t>BUSTOS VALENCIA MATEO</t>
  </si>
  <si>
    <t>CAÑON GONZALEZ JUAN PABLO</t>
  </si>
  <si>
    <t>CARVAJAL HUDGSON JANELLE</t>
  </si>
  <si>
    <t>CARVAJAL MARTINEZ LAURA TATIANA</t>
  </si>
  <si>
    <t>CEBALLOS CARPIO VICTORIA</t>
  </si>
  <si>
    <t>CLAVIJO CRUZ SAMUEL FELIPE</t>
  </si>
  <si>
    <t>CORREDOR RIAÑO NATALY MADELEYM</t>
  </si>
  <si>
    <t>CORTES FLOREZ ALEJANDRO</t>
  </si>
  <si>
    <t>DAZA MATEUS LAURA VALENTINA</t>
  </si>
  <si>
    <t>GONZALEZ ALARCON TOMAS</t>
  </si>
  <si>
    <t xml:space="preserve">GONZALEZ FERNANDEZ SANTIAGO </t>
  </si>
  <si>
    <t>GUARIN LOPEZ SAMUEL</t>
  </si>
  <si>
    <t>GUERRERO DIAZ CRISTIAN FELIPE</t>
  </si>
  <si>
    <t>GUTIERREZ GIRALDO FRANCHESCA ALEJANDRA</t>
  </si>
  <si>
    <t>LEON PEREZ MARIANGEL</t>
  </si>
  <si>
    <t>LOPEZ RINCON MATIAS</t>
  </si>
  <si>
    <t>MALO GORDILLO SAMUEL</t>
  </si>
  <si>
    <t>MARIN RODRIGUEZ ANDRES FELIPE</t>
  </si>
  <si>
    <t>MARTINEZ CALDERON MANUELA</t>
  </si>
  <si>
    <t>MARTINEZ CASTELLANOS JOSE LUIS</t>
  </si>
  <si>
    <t>MAYORGA MONTAÑA GABRIEL ALEJANDRO</t>
  </si>
  <si>
    <t>MAYORGA SUA JUAN ANDRES</t>
  </si>
  <si>
    <t>MOLINA TORRES NICOLAS</t>
  </si>
  <si>
    <t>PAEZ BERNAL ERICK JOHAN</t>
  </si>
  <si>
    <t>PEDRAZA PIRAQUIVE ISABELLA</t>
  </si>
  <si>
    <t>PEÑA VELOZA   KAROL SOFIA</t>
  </si>
  <si>
    <t>QUINTERO BARRERA SOFIA</t>
  </si>
  <si>
    <t>ROJAS MARIN MANUELA</t>
  </si>
  <si>
    <t>RUIZ PACHECO JERONIMO</t>
  </si>
  <si>
    <t xml:space="preserve">SALDAÑA GONZALEZ DANIEL FELIPE </t>
  </si>
  <si>
    <t>TOVAR LOPEZ SAMUEL</t>
  </si>
  <si>
    <t>VASQUEZ CACERES JOHN ALEJANDRO</t>
  </si>
  <si>
    <t>GRADO 201</t>
  </si>
  <si>
    <t>ALFONSO TORRES WENCES NICOLAS</t>
  </si>
  <si>
    <t>ALVAREZ CAVIEDES JUAN SEBASTIAN</t>
  </si>
  <si>
    <t>ALVAREZ RINCON JUAN JOSE</t>
  </si>
  <si>
    <t>BARON OSORIO SANTIAGO ALEXANDER</t>
  </si>
  <si>
    <t>BECERRA URRUTIA JUAN DAVID</t>
  </si>
  <si>
    <t>BOCANEGRA ORTIZ MARTIN</t>
  </si>
  <si>
    <t>BORRERO MENDEZ SOFIA</t>
  </si>
  <si>
    <t>CAMACHO FARIAS GABRIELA SOFIA</t>
  </si>
  <si>
    <t>CUPA CRISTANCHO DAVID STIVEN</t>
  </si>
  <si>
    <t>DIAZ  CARO ANDRES DAVID</t>
  </si>
  <si>
    <t>GUIO LOPEZ MATIAS</t>
  </si>
  <si>
    <t>LINARES GARCIA SAMUEL</t>
  </si>
  <si>
    <t>MILA JIMENEZ CRISTIAN SAMUEL</t>
  </si>
  <si>
    <t>MOYA TRIANA SANTIAGO</t>
  </si>
  <si>
    <t>NARVAEZ MARTINEZ MATEO</t>
  </si>
  <si>
    <t>ORTIZ ARIZALA JUAN SEBASTIAN</t>
  </si>
  <si>
    <t>PANESSO GARZON MATIAS</t>
  </si>
  <si>
    <t>PEREZ PEREZ ANGELA LUCIANA</t>
  </si>
  <si>
    <t>PINILLA AGUILERA ALEXIS DUVAN</t>
  </si>
  <si>
    <t>REY CONSUEGRA ANGEL DAVID</t>
  </si>
  <si>
    <t>RODRIGUEZ PAREDES MIGUEL ANGEL</t>
  </si>
  <si>
    <t>SANTIAGO AGUILAR JUAN JOSE</t>
  </si>
  <si>
    <t>TARAZONA VELA DAVID</t>
  </si>
  <si>
    <t>TORRES SINZA JUAN EDUARDO</t>
  </si>
  <si>
    <t>VILLALOBOS SALAMANCA ESTEBAN</t>
  </si>
  <si>
    <t>GRADO 101</t>
  </si>
  <si>
    <t>AHUMADA URREGO GABRIEL ALEJANDRO</t>
  </si>
  <si>
    <t>ALFONSO VANEGAS SIMON</t>
  </si>
  <si>
    <t>ARIAS ZAMUDIO JOSE GABRIEL</t>
  </si>
  <si>
    <t>CADAVID GARCIA ISABELLA</t>
  </si>
  <si>
    <t>CAMARGO MOLANO JACOBO</t>
  </si>
  <si>
    <t>DAZA AGUIRRE SARA JULIANA</t>
  </si>
  <si>
    <t xml:space="preserve">ESPINEL BELTRAN MIGUEL ANGEL </t>
  </si>
  <si>
    <t>FRANCO MEDOZA ESTEBAN</t>
  </si>
  <si>
    <t>LEON PAEZ TOMAS ANDRES</t>
  </si>
  <si>
    <t>LINARES AMAYA JUAN DIEGO</t>
  </si>
  <si>
    <t>MARTINEZ CLAVIJO JACOBO</t>
  </si>
  <si>
    <t>MARTINEZ TARAZONA DAVID ALEJANDRO</t>
  </si>
  <si>
    <t>MELO RINCON SEBASTIAN DAVID</t>
  </si>
  <si>
    <t>MORA TRIANA JUAN DAVID</t>
  </si>
  <si>
    <t>MORALES ALVAREZ JUAN SEBASTIAN</t>
  </si>
  <si>
    <t>OSORIO VELOZA LUCIANA</t>
  </si>
  <si>
    <t>PARDO GOMEZ SANTIAGO ENRIQUE</t>
  </si>
  <si>
    <t>RAMIREZ  ZATARE DANIEL SANTIAGO</t>
  </si>
  <si>
    <t>RAMIREZ AUSIQUE ALEJANDRO</t>
  </si>
  <si>
    <t>RAMIREZ NAVIA SARA LUCIA</t>
  </si>
  <si>
    <t>RODRIGUEZ LUGUETTA CARLOS DANIEL</t>
  </si>
  <si>
    <t xml:space="preserve">RODRIGUEZ SALGADO SERGIO DUVAN </t>
  </si>
  <si>
    <t>RONCANCIO ROBAYO JUAN ESTEBAN</t>
  </si>
  <si>
    <t>SANDOVAL ACERO JUAN DIEGO</t>
  </si>
  <si>
    <t>SOTO MURCIA KENNETH</t>
  </si>
  <si>
    <t>ZAQUE BELLO MARA SOPHIE</t>
  </si>
  <si>
    <t>TRANSICION</t>
  </si>
  <si>
    <t>ALFONSO TORRES ANTONIA</t>
  </si>
  <si>
    <t>KINDER</t>
  </si>
  <si>
    <t>ARIZA MEDINA MACARENA</t>
  </si>
  <si>
    <t>CORTES RUIZ ORIANA VALENTINA</t>
  </si>
  <si>
    <t>GUTIERREZ GIRALDO ANTHONELLA</t>
  </si>
  <si>
    <t>HERRERA GALINDO MARIA ISABELLA</t>
  </si>
  <si>
    <t>JAIMES MARTINEZ DIEGO ESTEBAN</t>
  </si>
  <si>
    <t>MEDINA PRIETO MARIA ANTONIA</t>
  </si>
  <si>
    <t>MILA JIMENEZ SARA  GABRIELA</t>
  </si>
  <si>
    <t>MURCIA PACACIRA DAVID SANTIAGO</t>
  </si>
  <si>
    <t>PALACIOS RICO SAMUEL ALEJANDRO</t>
  </si>
  <si>
    <t>PEÑA PINEDA STEPHANIA</t>
  </si>
  <si>
    <t>RINCON ROBAYO JUAN PABLO</t>
  </si>
  <si>
    <t>RONCANCIO ROBAYO STHEVEN FELIPE</t>
  </si>
  <si>
    <t>RUBIANO RAMIREZ NICOL DAYANA</t>
  </si>
  <si>
    <t>SANCHEZ PULIDO JUAN EMILIO</t>
  </si>
  <si>
    <t>SUAREZ BARBOSA SAMUEL ALEJANDRO</t>
  </si>
  <si>
    <t>VELASQUEZ BEDOYA GUADALUPE</t>
  </si>
  <si>
    <t>COLEGIO MAYOR JOSE CELESTINO MUTIS AÑO 2019</t>
  </si>
  <si>
    <t>HERRERA GARCIA TOMAS SANTIAGO</t>
  </si>
  <si>
    <t>FRANCO MENDOZA ESTEBAN</t>
  </si>
  <si>
    <t>RAMIREZ  ZARATE DANIEL SANTIAGO</t>
  </si>
  <si>
    <t>FEBRERO 05  DE 2019</t>
  </si>
  <si>
    <t>SIN MATRICULA</t>
  </si>
  <si>
    <t>RUIZ VELASQUEZ MATIAS</t>
  </si>
  <si>
    <t>PALACIOS RODRIGUEZ MATEO</t>
  </si>
  <si>
    <t>ACOSTA GONZALEZ MARIAN</t>
  </si>
  <si>
    <t>AGUILAR ROJAS DANIELA ALEJANDRA</t>
  </si>
  <si>
    <t>RODRIGUEZ URBANO ROBY SANTIAGO</t>
  </si>
  <si>
    <t>CAMPOS BALLESTEROS JESUS ELIAS</t>
  </si>
  <si>
    <t>FORERO CAMERO MARIA PAULA</t>
  </si>
  <si>
    <t>SIN MATRICULAR</t>
  </si>
  <si>
    <t>BARRERA BELTRAN ANA MARIA</t>
  </si>
  <si>
    <t>CAMPOS BALLESTEROS DANIEL ALEXANDER</t>
  </si>
  <si>
    <t>PEREZ CASTAÑEDA CAMILO ANDRES</t>
  </si>
  <si>
    <t>LEON ROJAS GABRIELA SOPHIA</t>
  </si>
  <si>
    <t>ALTAMIRANDA PADILLA ANDREA CAROLINA</t>
  </si>
  <si>
    <t>MOLINA JARAMILLO TOMAS</t>
  </si>
  <si>
    <t>PEREZ CASTAÑEDA DAVID ALEJANDRO</t>
  </si>
  <si>
    <t>RINCON LOZANO JUAN DAVID</t>
  </si>
  <si>
    <t>ARCINIEGAS BORDA JUAN DAVID</t>
  </si>
  <si>
    <t>PINZON PIRAZAN EDWIN SANTIAGO</t>
  </si>
  <si>
    <t>CHACON ROZO DANIELA</t>
  </si>
  <si>
    <t>ZULUAGA DE LA CRUZ JUAN JOSE</t>
  </si>
  <si>
    <t xml:space="preserve">ARIAS NAVAS NINA VIVIAN </t>
  </si>
  <si>
    <t>CUELLAR SISA SANTIAGO</t>
  </si>
  <si>
    <t>FORERO BRICEÑO JOSEPH SANTIAGO</t>
  </si>
  <si>
    <t>MARTIN AYALA LAURA SOPHIA</t>
  </si>
  <si>
    <t>SUAREZ RODRIGUEZ KAREN VANESSA</t>
  </si>
  <si>
    <t>LAGUNA GONZALEZ CRISTIAN CAMILO</t>
  </si>
  <si>
    <t>LUNA ARENAS MARIA FERNANDA</t>
  </si>
  <si>
    <t xml:space="preserve"> </t>
  </si>
  <si>
    <t>JACOME PINZON SANTIAGO</t>
  </si>
  <si>
    <t>RIVERA VARGAS FELIPE</t>
  </si>
  <si>
    <t>ROZO  PARRA GIULIANA</t>
  </si>
  <si>
    <t>GORDILLO PIÑEROS EYLEN VALERIA</t>
  </si>
  <si>
    <t>MALDONADO SANCHEZ SAMUEL</t>
  </si>
  <si>
    <t>VIGOYA RUIZ SANTIAGO</t>
  </si>
  <si>
    <t>PRIETO CARRILLO VALENTINA</t>
  </si>
  <si>
    <t>BUSTOS FONSECA SANTIAGO ANDRES</t>
  </si>
  <si>
    <t>PINILLA AGUILERA JUAN PABLO</t>
  </si>
  <si>
    <t>RODRIGUEZ VILLA DANIEL SANTIAGO</t>
  </si>
  <si>
    <t>ARIAS NAVAS YATZEL ERNESTO</t>
  </si>
  <si>
    <t>CORTES PAEZ DANIEL</t>
  </si>
  <si>
    <t>DUARTE ACOSTA MATEO</t>
  </si>
  <si>
    <t>MOLINA JARAMILLO EDUARDO</t>
  </si>
  <si>
    <t>TARAZONA SOSA JENNY PATRICIA</t>
  </si>
  <si>
    <t>GOMEZ ALMANZA SANTIAGO</t>
  </si>
  <si>
    <t>CORPUS PORRAS BREITNER ANDERSON</t>
  </si>
  <si>
    <t>PINZON PIRAZAN PAULA VALENTINA</t>
  </si>
  <si>
    <t>HIDALGO MAHECHA JUAN PABLO</t>
  </si>
  <si>
    <t>ARENAS GOMEZ DAVID ESTEBAN</t>
  </si>
  <si>
    <t>GONZALEZ LOPEZ DANIEL ALEJANDRO</t>
  </si>
  <si>
    <t>PRADA BARROS JOHAN MAURICIO</t>
  </si>
  <si>
    <t>SANINT GUERRERO JUAN ANDRES</t>
  </si>
  <si>
    <t>PEÑALOZA MOLINA TOMAS FELIPE</t>
  </si>
  <si>
    <t>MARTINEZ PACHON VALERIA SOFIA</t>
  </si>
  <si>
    <t>GOMEZ FRANCIS RUBEN DARIO</t>
  </si>
  <si>
    <t>CALVO MOJICA LUIS ALEJANDRO</t>
  </si>
  <si>
    <t>MARTINEZ PACHON SEBASTIAN</t>
  </si>
  <si>
    <t>LOMBANA SALVADOR FONSECA</t>
  </si>
  <si>
    <t>AHUMADA PALACIOS JAIME EDUARDO</t>
  </si>
  <si>
    <t>ALFONSO FAJARDO MATHEO</t>
  </si>
  <si>
    <t>ROMERO HERNANDEZ JUAN SEBASTIAN</t>
  </si>
  <si>
    <t>Feb. 5</t>
  </si>
  <si>
    <t>Feb. 4</t>
  </si>
  <si>
    <t>Feb. 6</t>
  </si>
  <si>
    <t>Feb. 7</t>
  </si>
  <si>
    <t>Feb. 8</t>
  </si>
  <si>
    <t>OBSERVACIÓN</t>
  </si>
  <si>
    <t xml:space="preserve">No. </t>
  </si>
  <si>
    <t>GRADO 1101 - D.G.:  MARIA EUGENIA VARGAS BERNAL</t>
  </si>
  <si>
    <t>GRADO 1001 - D.G.:  JORGE MANUEL  BERNAL</t>
  </si>
  <si>
    <t>GRADO 1002- D.G.:  MARTHA CASTAÑEDA</t>
  </si>
  <si>
    <t>GRADO 901 - D.G.:  HOLFMAN CORTES</t>
  </si>
  <si>
    <t>GRADO 801 - D.G.:  HUGO RAIGOSA</t>
  </si>
  <si>
    <t>GRADO 701 - D.G.:  JUNIOR ACUÑA</t>
  </si>
  <si>
    <t>GRADO 702 - D.G.:  JESUS CAMPOS</t>
  </si>
  <si>
    <t>GRADO 600- D.G.:  JENNY ALEXANDRA  PULIDO</t>
  </si>
  <si>
    <t>GRADO 501 - D.G.:  LINA MARIA CAMPOS</t>
  </si>
  <si>
    <t>GRADO 401 - D.G.:  JOHANNA DIAZ</t>
  </si>
  <si>
    <t>GRADO 301 - D.G.:  SANDRA NIÑO</t>
  </si>
  <si>
    <t>PINILLA CASTILLO CRISTIAN FELIPE</t>
  </si>
  <si>
    <t>GRADO 201 - D.G.:  SANDRA BAUTISTA</t>
  </si>
  <si>
    <t>GRADO 101 - D.G.: ADRIANA SAAVEDRA</t>
  </si>
  <si>
    <t>GRADO TRANSICION - D.G.: MAYERLY MORENO</t>
  </si>
  <si>
    <t>GRADO 902 - D.G.:  ALBERTO CARDENAS</t>
  </si>
  <si>
    <t>GRADO 802 - D.G.:  MIGUEL GRANADOS</t>
  </si>
  <si>
    <t>ALVIRA HERRAN GERMAN ANTONIO</t>
  </si>
  <si>
    <t>BUSTAMENTE GOMEZ MOISES DAVID</t>
  </si>
  <si>
    <t>CARDENAS GONZALEZ JUAN SEBASTIAN</t>
  </si>
  <si>
    <t>CARDONA SÁNCHEZ DIANA CAROLINA</t>
  </si>
  <si>
    <t>CASTAÑEDA DUARTE JAMES DANIEL</t>
  </si>
  <si>
    <t>DIAZ MEDINA JUAN CAMILO</t>
  </si>
  <si>
    <t>MORENO ROCHA NESTOR SANTIAGO</t>
  </si>
  <si>
    <t>MONZÓN ARIAS PAULA ALEJANDRA</t>
  </si>
  <si>
    <t>ORTEGON ZARATE ANDRES FELIPE</t>
  </si>
  <si>
    <t>REDONDO REDONDO RONALD FERNEY</t>
  </si>
  <si>
    <t>REINOSO BUNCH D´ANGELO</t>
  </si>
  <si>
    <t>RODRIGUEZ SICACHÁ DANIELA</t>
  </si>
  <si>
    <t>TARAZONA SOSA LUIS ALBERTO</t>
  </si>
  <si>
    <t>NIÑO PLAZAS EVELIN SAMANTHA</t>
  </si>
  <si>
    <t>BASTO RICO DANIEL FELIPE</t>
  </si>
  <si>
    <t xml:space="preserve">PADILLA ESCOBAR DANIEL NICOLAS </t>
  </si>
  <si>
    <t>QUIÑONES RIASCOS ZARAI SOFIA</t>
  </si>
  <si>
    <t>BOTERO QUICENO ISABEL SOFIA</t>
  </si>
  <si>
    <t>MANRIQUE SANCHEZ FREDES GABRIELA</t>
  </si>
  <si>
    <t>CANO TORRES SAMUEL</t>
  </si>
  <si>
    <t>PALACIO RODRIGUEZ MARIA JOSE</t>
  </si>
  <si>
    <t>VALERO PINZON DIEGO ALEJANDRO</t>
  </si>
  <si>
    <t>MEDINA BARON MARIA DEL MAR</t>
  </si>
  <si>
    <t>PADILLA ESCOBAR GABRIEL SEBASTIAN</t>
  </si>
  <si>
    <t>BASTO RICO DAVID SANTIAGO</t>
  </si>
  <si>
    <t>VARGAS GOMEZ MIGUEL ANGEL</t>
  </si>
  <si>
    <t>BLANCO FANDIÑO ANDRES FELIPE</t>
  </si>
  <si>
    <t>BUSTOS VALENCIA JUAN SEBASTIAN</t>
  </si>
  <si>
    <t>CORTES PINZÓN ARLEY DAVID</t>
  </si>
  <si>
    <t>ROJAS GARRIDO MATEO FERNANDO</t>
  </si>
  <si>
    <t>GRADO 1102 - D.G.: BERNSTEIN SALDAÑA</t>
  </si>
  <si>
    <t>GRANJA MONTAÑO MAYERLY</t>
  </si>
  <si>
    <t>PADILLA ESCOBAR BRIANA ANTONELLA</t>
  </si>
  <si>
    <t>MATRICULADO, PERO SE RETIRO</t>
  </si>
  <si>
    <t>MATRICULADO, PERO SE RETIRO. DIC. 14/2018</t>
  </si>
  <si>
    <t>INGRESO FEB. 8/19. PLAZO MATRICULA FEB. 18/19</t>
  </si>
  <si>
    <t>SIN MATRICULAR PLAZO MARZO 2/19</t>
  </si>
  <si>
    <t>SIN MATRICULAR PLAZO FEB. 15/19</t>
  </si>
  <si>
    <t>SIN MATRICULAR PLAZO RECTOR FEB. 20/19</t>
  </si>
  <si>
    <t>RETIRADO - DIC. 12/18</t>
  </si>
  <si>
    <t>SIN MATRICULAR PLAZO FEB. 13/19</t>
  </si>
  <si>
    <t>CHACON CORTES CARLOS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</si>
</sst>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-&quot;$&quot;* #,##0_-;\-&quot;$&quot;* #,##0_-;_-&quot;$&quot;* &quot;-&quot;??_-;_-@_-"/>
    <numFmt numFmtId="166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rgb="FF212121"/>
      <name val="Segoe U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charset val="129"/>
      <scheme val="minor"/>
    </font>
    <font>
      <sz val="11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</font>
    <font>
      <b/>
      <sz val="9"/>
      <color theme="1"/>
      <name val="Arial"/>
    </font>
    <font>
      <sz val="9"/>
      <color rgb="FFFF0000"/>
      <name val="Arial"/>
    </font>
    <font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9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1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7" applyAlignment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2" applyBorder="1" applyAlignment="1">
      <alignment horizontal="center"/>
    </xf>
    <xf numFmtId="0" fontId="4" fillId="0" borderId="0" xfId="2" applyAlignment="1">
      <alignment horizontal="center"/>
    </xf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2" fillId="0" borderId="0" xfId="0" applyNumberFormat="1" applyFont="1"/>
    <xf numFmtId="0" fontId="3" fillId="0" borderId="0" xfId="0" applyFont="1"/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0" applyFont="1"/>
    <xf numFmtId="0" fontId="3" fillId="0" borderId="0" xfId="2" applyFont="1" applyAlignment="1">
      <alignment horizontal="left"/>
    </xf>
    <xf numFmtId="0" fontId="4" fillId="0" borderId="2" xfId="2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4" fillId="0" borderId="3" xfId="2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5" fontId="2" fillId="0" borderId="3" xfId="0" applyNumberFormat="1" applyFont="1" applyBorder="1"/>
    <xf numFmtId="0" fontId="4" fillId="0" borderId="3" xfId="3" applyFont="1" applyBorder="1" applyAlignment="1">
      <alignment vertical="center"/>
    </xf>
    <xf numFmtId="0" fontId="4" fillId="0" borderId="3" xfId="1" applyNumberFormat="1" applyFont="1" applyBorder="1" applyAlignment="1">
      <alignment horizontal="center"/>
    </xf>
    <xf numFmtId="0" fontId="4" fillId="2" borderId="3" xfId="3" applyFont="1" applyFill="1" applyBorder="1" applyAlignment="1">
      <alignment vertical="center"/>
    </xf>
    <xf numFmtId="0" fontId="2" fillId="0" borderId="4" xfId="0" applyFont="1" applyBorder="1"/>
    <xf numFmtId="165" fontId="2" fillId="2" borderId="3" xfId="0" applyNumberFormat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5" xfId="2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5" fontId="6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2" fillId="0" borderId="3" xfId="0" applyNumberFormat="1" applyFont="1" applyBorder="1"/>
    <xf numFmtId="0" fontId="2" fillId="0" borderId="3" xfId="0" applyFont="1" applyBorder="1"/>
    <xf numFmtId="0" fontId="4" fillId="0" borderId="3" xfId="2" applyBorder="1" applyAlignment="1">
      <alignment horizontal="left"/>
    </xf>
    <xf numFmtId="14" fontId="2" fillId="0" borderId="0" xfId="0" applyNumberFormat="1" applyFont="1"/>
    <xf numFmtId="0" fontId="4" fillId="0" borderId="0" xfId="3" applyFont="1" applyAlignment="1">
      <alignment vertical="center"/>
    </xf>
    <xf numFmtId="165" fontId="7" fillId="0" borderId="3" xfId="0" applyNumberFormat="1" applyFont="1" applyBorder="1"/>
    <xf numFmtId="0" fontId="3" fillId="0" borderId="0" xfId="3" applyFont="1" applyAlignment="1">
      <alignment horizontal="center" vertical="center"/>
    </xf>
    <xf numFmtId="165" fontId="8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2" applyBorder="1"/>
    <xf numFmtId="0" fontId="4" fillId="0" borderId="3" xfId="3" applyFont="1" applyBorder="1"/>
    <xf numFmtId="0" fontId="4" fillId="0" borderId="3" xfId="2" applyBorder="1" applyAlignment="1">
      <alignment vertical="center"/>
    </xf>
    <xf numFmtId="0" fontId="4" fillId="3" borderId="3" xfId="0" applyFont="1" applyFill="1" applyBorder="1"/>
    <xf numFmtId="0" fontId="3" fillId="0" borderId="0" xfId="0" applyFont="1" applyAlignment="1">
      <alignment horizontal="center"/>
    </xf>
    <xf numFmtId="14" fontId="2" fillId="0" borderId="6" xfId="0" applyNumberFormat="1" applyFont="1" applyBorder="1"/>
    <xf numFmtId="165" fontId="8" fillId="0" borderId="3" xfId="0" applyNumberFormat="1" applyFont="1" applyBorder="1"/>
    <xf numFmtId="0" fontId="3" fillId="0" borderId="3" xfId="2" applyFont="1" applyBorder="1" applyAlignment="1">
      <alignment horizontal="left"/>
    </xf>
    <xf numFmtId="0" fontId="4" fillId="0" borderId="0" xfId="2"/>
    <xf numFmtId="165" fontId="8" fillId="0" borderId="0" xfId="0" applyNumberFormat="1" applyFont="1"/>
    <xf numFmtId="0" fontId="3" fillId="0" borderId="0" xfId="3" applyFont="1" applyAlignment="1">
      <alignment vertical="center"/>
    </xf>
    <xf numFmtId="1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9" fillId="0" borderId="3" xfId="0" applyFont="1" applyBorder="1"/>
    <xf numFmtId="0" fontId="4" fillId="0" borderId="0" xfId="2" applyAlignment="1">
      <alignment vertical="center"/>
    </xf>
    <xf numFmtId="0" fontId="2" fillId="0" borderId="3" xfId="4" applyFont="1" applyBorder="1"/>
    <xf numFmtId="0" fontId="4" fillId="3" borderId="3" xfId="3" applyFont="1" applyFill="1" applyBorder="1" applyAlignment="1">
      <alignment vertical="center"/>
    </xf>
    <xf numFmtId="0" fontId="2" fillId="0" borderId="0" xfId="4" applyFont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11" fillId="0" borderId="0" xfId="3" applyFont="1" applyAlignment="1">
      <alignment vertical="center"/>
    </xf>
    <xf numFmtId="0" fontId="9" fillId="0" borderId="0" xfId="2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5" fillId="0" borderId="3" xfId="0" applyFont="1" applyBorder="1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0" fontId="3" fillId="0" borderId="0" xfId="5" applyNumberFormat="1" applyFont="1"/>
    <xf numFmtId="0" fontId="4" fillId="0" borderId="0" xfId="3" applyFont="1" applyAlignment="1">
      <alignment horizontal="center" vertical="center"/>
    </xf>
    <xf numFmtId="0" fontId="4" fillId="0" borderId="6" xfId="2" applyBorder="1" applyAlignment="1">
      <alignment horizontal="center"/>
    </xf>
    <xf numFmtId="165" fontId="2" fillId="0" borderId="4" xfId="0" applyNumberFormat="1" applyFont="1" applyBorder="1"/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2" borderId="0" xfId="0" applyFont="1" applyFill="1" applyAlignment="1">
      <alignment horizontal="center"/>
    </xf>
    <xf numFmtId="0" fontId="6" fillId="0" borderId="0" xfId="2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14" fontId="9" fillId="0" borderId="0" xfId="2" applyNumberFormat="1" applyFont="1" applyAlignment="1">
      <alignment horizontal="center" vertical="center"/>
    </xf>
    <xf numFmtId="166" fontId="9" fillId="0" borderId="0" xfId="5" applyNumberFormat="1" applyFont="1" applyAlignment="1">
      <alignment horizontal="left" vertical="center"/>
    </xf>
    <xf numFmtId="0" fontId="2" fillId="0" borderId="0" xfId="6" applyFont="1" applyAlignment="1">
      <alignment horizontal="center"/>
    </xf>
    <xf numFmtId="166" fontId="2" fillId="0" borderId="0" xfId="5" applyNumberFormat="1" applyFont="1"/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166" fontId="9" fillId="0" borderId="0" xfId="5" applyNumberFormat="1" applyFont="1" applyAlignment="1">
      <alignment vertical="center"/>
    </xf>
    <xf numFmtId="14" fontId="4" fillId="0" borderId="0" xfId="0" applyNumberFormat="1" applyFont="1" applyAlignment="1">
      <alignment horizontal="center"/>
    </xf>
    <xf numFmtId="166" fontId="4" fillId="0" borderId="0" xfId="5" applyNumberFormat="1" applyFont="1"/>
    <xf numFmtId="0" fontId="2" fillId="0" borderId="0" xfId="7" applyFont="1" applyAlignment="1">
      <alignment horizontal="center"/>
    </xf>
    <xf numFmtId="14" fontId="2" fillId="0" borderId="0" xfId="7" applyNumberFormat="1" applyFont="1" applyAlignment="1">
      <alignment horizontal="center"/>
    </xf>
    <xf numFmtId="166" fontId="2" fillId="0" borderId="0" xfId="5" applyNumberFormat="1" applyFont="1" applyAlignment="1">
      <alignment horizontal="left"/>
    </xf>
    <xf numFmtId="14" fontId="2" fillId="0" borderId="0" xfId="6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166" fontId="17" fillId="0" borderId="0" xfId="5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66" fontId="3" fillId="0" borderId="0" xfId="5" applyNumberFormat="1" applyFont="1" applyAlignment="1">
      <alignment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8" applyFont="1" applyBorder="1" applyAlignment="1">
      <alignment horizontal="center"/>
    </xf>
    <xf numFmtId="0" fontId="2" fillId="0" borderId="0" xfId="8" applyFont="1" applyBorder="1"/>
    <xf numFmtId="0" fontId="4" fillId="0" borderId="0" xfId="8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5" fillId="0" borderId="9" xfId="3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165" fontId="21" fillId="0" borderId="9" xfId="0" applyNumberFormat="1" applyFont="1" applyBorder="1" applyAlignment="1">
      <alignment horizontal="left" vertical="center"/>
    </xf>
    <xf numFmtId="14" fontId="21" fillId="0" borderId="9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9" xfId="1" applyNumberFormat="1" applyFont="1" applyBorder="1" applyAlignment="1">
      <alignment horizontal="left" vertical="center"/>
    </xf>
    <xf numFmtId="0" fontId="26" fillId="0" borderId="9" xfId="2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3" borderId="9" xfId="3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center" vertical="center"/>
    </xf>
    <xf numFmtId="0" fontId="25" fillId="0" borderId="9" xfId="3" applyFont="1" applyBorder="1" applyAlignment="1">
      <alignment vertical="center"/>
    </xf>
    <xf numFmtId="0" fontId="25" fillId="0" borderId="9" xfId="2" applyFont="1" applyBorder="1" applyAlignment="1">
      <alignment horizontal="center"/>
    </xf>
    <xf numFmtId="0" fontId="21" fillId="0" borderId="9" xfId="0" applyFont="1" applyBorder="1"/>
    <xf numFmtId="0" fontId="26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6" fillId="0" borderId="9" xfId="3" applyFont="1" applyBorder="1" applyAlignment="1">
      <alignment horizontal="left" vertical="center"/>
    </xf>
    <xf numFmtId="0" fontId="21" fillId="0" borderId="9" xfId="3" applyFont="1" applyBorder="1" applyAlignment="1">
      <alignment horizontal="left" vertical="center"/>
    </xf>
    <xf numFmtId="0" fontId="25" fillId="0" borderId="9" xfId="2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center" vertical="center"/>
    </xf>
    <xf numFmtId="14" fontId="21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5" fillId="0" borderId="9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/>
    <xf numFmtId="0" fontId="26" fillId="0" borderId="9" xfId="0" applyFont="1" applyBorder="1"/>
    <xf numFmtId="0" fontId="26" fillId="0" borderId="9" xfId="0" applyFont="1" applyBorder="1" applyAlignment="1">
      <alignment horizontal="center"/>
    </xf>
    <xf numFmtId="0" fontId="26" fillId="0" borderId="9" xfId="3" applyFont="1" applyBorder="1" applyAlignment="1">
      <alignment vertical="center"/>
    </xf>
    <xf numFmtId="0" fontId="26" fillId="0" borderId="9" xfId="2" applyFont="1" applyBorder="1" applyAlignment="1">
      <alignment horizontal="center"/>
    </xf>
    <xf numFmtId="0" fontId="21" fillId="0" borderId="9" xfId="3" applyFont="1" applyBorder="1" applyAlignment="1">
      <alignment vertical="center"/>
    </xf>
    <xf numFmtId="0" fontId="21" fillId="0" borderId="9" xfId="2" applyFont="1" applyBorder="1" applyAlignment="1">
      <alignment horizontal="center"/>
    </xf>
    <xf numFmtId="0" fontId="21" fillId="4" borderId="9" xfId="0" applyFont="1" applyFill="1" applyBorder="1"/>
    <xf numFmtId="0" fontId="21" fillId="0" borderId="9" xfId="0" applyFont="1" applyBorder="1" applyAlignment="1">
      <alignment horizontal="center"/>
    </xf>
    <xf numFmtId="0" fontId="25" fillId="3" borderId="9" xfId="3" applyFont="1" applyFill="1" applyBorder="1" applyAlignment="1">
      <alignment vertical="center"/>
    </xf>
    <xf numFmtId="0" fontId="25" fillId="0" borderId="9" xfId="1" applyNumberFormat="1" applyFont="1" applyBorder="1" applyAlignment="1">
      <alignment horizontal="center"/>
    </xf>
    <xf numFmtId="0" fontId="25" fillId="0" borderId="9" xfId="2" applyFont="1" applyBorder="1" applyAlignment="1">
      <alignment vertical="center"/>
    </xf>
    <xf numFmtId="0" fontId="25" fillId="0" borderId="9" xfId="3" applyFont="1" applyBorder="1"/>
    <xf numFmtId="0" fontId="26" fillId="0" borderId="9" xfId="3" applyFont="1" applyBorder="1"/>
    <xf numFmtId="0" fontId="25" fillId="0" borderId="9" xfId="2" applyFont="1" applyBorder="1"/>
    <xf numFmtId="165" fontId="21" fillId="0" borderId="9" xfId="0" applyNumberFormat="1" applyFont="1" applyBorder="1"/>
    <xf numFmtId="165" fontId="26" fillId="0" borderId="9" xfId="0" applyNumberFormat="1" applyFont="1" applyBorder="1"/>
    <xf numFmtId="0" fontId="21" fillId="0" borderId="9" xfId="2" applyFont="1" applyBorder="1" applyAlignment="1">
      <alignment vertical="center"/>
    </xf>
    <xf numFmtId="0" fontId="25" fillId="3" borderId="9" xfId="0" applyFont="1" applyFill="1" applyBorder="1"/>
    <xf numFmtId="0" fontId="25" fillId="3" borderId="9" xfId="0" applyFont="1" applyFill="1" applyBorder="1" applyAlignment="1">
      <alignment horizontal="left" vertical="center" wrapText="1"/>
    </xf>
    <xf numFmtId="0" fontId="25" fillId="3" borderId="9" xfId="2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left"/>
    </xf>
    <xf numFmtId="0" fontId="26" fillId="0" borderId="9" xfId="2" applyFont="1" applyBorder="1"/>
    <xf numFmtId="0" fontId="21" fillId="0" borderId="9" xfId="3" applyFont="1" applyBorder="1"/>
    <xf numFmtId="0" fontId="21" fillId="3" borderId="0" xfId="0" applyFont="1" applyFill="1" applyAlignment="1">
      <alignment horizontal="left" vertical="center"/>
    </xf>
    <xf numFmtId="0" fontId="25" fillId="3" borderId="9" xfId="2" applyFont="1" applyFill="1" applyBorder="1" applyAlignment="1">
      <alignment horizontal="left" vertical="center"/>
    </xf>
    <xf numFmtId="165" fontId="21" fillId="3" borderId="9" xfId="0" applyNumberFormat="1" applyFont="1" applyFill="1" applyBorder="1" applyAlignment="1">
      <alignment horizontal="left" vertical="center"/>
    </xf>
    <xf numFmtId="14" fontId="21" fillId="3" borderId="9" xfId="0" applyNumberFormat="1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 vertical="center"/>
    </xf>
    <xf numFmtId="0" fontId="21" fillId="3" borderId="9" xfId="3" applyFont="1" applyFill="1" applyBorder="1" applyAlignment="1">
      <alignment vertical="center"/>
    </xf>
    <xf numFmtId="0" fontId="21" fillId="3" borderId="9" xfId="0" applyFont="1" applyFill="1" applyBorder="1"/>
    <xf numFmtId="0" fontId="26" fillId="3" borderId="9" xfId="0" applyFont="1" applyFill="1" applyBorder="1"/>
    <xf numFmtId="0" fontId="21" fillId="3" borderId="9" xfId="0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center"/>
    </xf>
    <xf numFmtId="0" fontId="26" fillId="3" borderId="9" xfId="0" applyFont="1" applyFill="1" applyBorder="1" applyAlignment="1">
      <alignment horizontal="left" vertical="center" wrapText="1"/>
    </xf>
    <xf numFmtId="0" fontId="25" fillId="3" borderId="9" xfId="2" applyFont="1" applyFill="1" applyBorder="1" applyAlignment="1">
      <alignment horizontal="center"/>
    </xf>
    <xf numFmtId="0" fontId="26" fillId="3" borderId="9" xfId="3" applyFont="1" applyFill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2" applyAlignment="1">
      <alignment horizontal="center"/>
    </xf>
    <xf numFmtId="0" fontId="26" fillId="3" borderId="9" xfId="0" applyFont="1" applyFill="1" applyBorder="1" applyAlignment="1">
      <alignment horizontal="center" vertical="center"/>
    </xf>
    <xf numFmtId="165" fontId="26" fillId="0" borderId="9" xfId="0" applyNumberFormat="1" applyFont="1" applyBorder="1" applyAlignment="1">
      <alignment horizontal="left" vertical="center"/>
    </xf>
    <xf numFmtId="14" fontId="26" fillId="0" borderId="9" xfId="0" applyNumberFormat="1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6" xfId="1" applyNumberFormat="1" applyFont="1" applyBorder="1" applyAlignment="1">
      <alignment horizontal="center" vertical="center"/>
    </xf>
    <xf numFmtId="0" fontId="26" fillId="0" borderId="11" xfId="1" applyNumberFormat="1" applyFont="1" applyBorder="1" applyAlignment="1">
      <alignment horizontal="center" vertical="center"/>
    </xf>
    <xf numFmtId="0" fontId="26" fillId="0" borderId="4" xfId="1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left" vertical="center"/>
    </xf>
    <xf numFmtId="0" fontId="25" fillId="0" borderId="11" xfId="2" applyFont="1" applyBorder="1" applyAlignment="1">
      <alignment horizontal="left" vertical="center"/>
    </xf>
    <xf numFmtId="165" fontId="25" fillId="0" borderId="11" xfId="0" applyNumberFormat="1" applyFont="1" applyBorder="1" applyAlignment="1">
      <alignment horizontal="left" vertical="center"/>
    </xf>
    <xf numFmtId="14" fontId="25" fillId="0" borderId="11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4" xfId="0" applyFont="1" applyBorder="1"/>
    <xf numFmtId="165" fontId="25" fillId="0" borderId="9" xfId="0" applyNumberFormat="1" applyFont="1" applyBorder="1" applyAlignment="1">
      <alignment horizontal="left" vertical="center"/>
    </xf>
    <xf numFmtId="14" fontId="25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5" fillId="0" borderId="9" xfId="0" applyFont="1" applyBorder="1"/>
    <xf numFmtId="0" fontId="29" fillId="0" borderId="9" xfId="0" applyFont="1" applyBorder="1"/>
    <xf numFmtId="0" fontId="5" fillId="0" borderId="0" xfId="0" applyFont="1" applyAlignment="1">
      <alignment horizontal="left" vertical="center"/>
    </xf>
    <xf numFmtId="0" fontId="21" fillId="3" borderId="9" xfId="0" applyFont="1" applyFill="1" applyBorder="1" applyAlignment="1">
      <alignment horizontal="center" vertical="center"/>
    </xf>
    <xf numFmtId="0" fontId="21" fillId="0" borderId="9" xfId="2" applyFont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30" fillId="0" borderId="9" xfId="0" applyFont="1" applyBorder="1"/>
    <xf numFmtId="0" fontId="4" fillId="0" borderId="9" xfId="0" applyFont="1" applyBorder="1"/>
    <xf numFmtId="0" fontId="2" fillId="0" borderId="0" xfId="0" applyFont="1" applyAlignment="1">
      <alignment horizontal="left" vertical="center"/>
    </xf>
    <xf numFmtId="0" fontId="21" fillId="0" borderId="9" xfId="2" applyFont="1" applyBorder="1"/>
    <xf numFmtId="0" fontId="21" fillId="3" borderId="9" xfId="2" applyFont="1" applyFill="1" applyBorder="1" applyAlignment="1">
      <alignment horizontal="center" vertical="center"/>
    </xf>
    <xf numFmtId="0" fontId="26" fillId="3" borderId="9" xfId="2" applyFont="1" applyFill="1" applyBorder="1" applyAlignment="1">
      <alignment horizontal="center" vertical="center"/>
    </xf>
  </cellXfs>
  <cellStyles count="321">
    <cellStyle name="Estilo 1" xfId="8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Millares [0]" xfId="1" builtinId="6"/>
    <cellStyle name="Millares 2" xfId="5"/>
    <cellStyle name="Normal" xfId="0" builtinId="0"/>
    <cellStyle name="Normal 11" xfId="3"/>
    <cellStyle name="Normal 12" xfId="7"/>
    <cellStyle name="Normal 14 2" xfId="6"/>
    <cellStyle name="Normal 14 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31"/>
  <sheetViews>
    <sheetView tabSelected="1" zoomScale="150" zoomScaleNormal="150" zoomScalePageLayoutView="150" workbookViewId="0">
      <selection sqref="A1:J31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0.6640625" style="121" bestFit="1" customWidth="1"/>
    <col min="4" max="4" width="13.5" style="121" bestFit="1" customWidth="1"/>
    <col min="5" max="9" width="7" style="121" bestFit="1" customWidth="1"/>
    <col min="10" max="10" width="23.6640625" style="121" bestFit="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646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54" t="s">
        <v>541</v>
      </c>
      <c r="D5" s="155" t="s">
        <v>542</v>
      </c>
      <c r="E5" s="123"/>
      <c r="F5" s="123"/>
      <c r="G5" s="124"/>
      <c r="H5" s="125"/>
      <c r="I5" s="126"/>
      <c r="J5" s="137"/>
    </row>
    <row r="6" spans="2:10" ht="20" customHeight="1">
      <c r="B6" s="134">
        <v>2</v>
      </c>
      <c r="C6" s="154" t="s">
        <v>545</v>
      </c>
      <c r="D6" s="155" t="s">
        <v>542</v>
      </c>
      <c r="E6" s="123"/>
      <c r="F6" s="123"/>
      <c r="G6" s="124"/>
      <c r="H6" s="125"/>
      <c r="I6" s="126"/>
      <c r="J6" s="137"/>
    </row>
    <row r="7" spans="2:10" ht="20" customHeight="1">
      <c r="B7" s="134">
        <v>3</v>
      </c>
      <c r="C7" s="154" t="s">
        <v>548</v>
      </c>
      <c r="D7" s="155" t="s">
        <v>542</v>
      </c>
      <c r="E7" s="123"/>
      <c r="F7" s="123"/>
      <c r="G7" s="124"/>
      <c r="H7" s="125"/>
      <c r="I7" s="126"/>
      <c r="J7" s="137"/>
    </row>
    <row r="8" spans="2:10" ht="20" customHeight="1">
      <c r="B8" s="134">
        <v>4</v>
      </c>
      <c r="C8" s="154" t="s">
        <v>556</v>
      </c>
      <c r="D8" s="155" t="s">
        <v>542</v>
      </c>
      <c r="E8" s="126"/>
      <c r="F8" s="126"/>
      <c r="G8" s="126"/>
      <c r="H8" s="126"/>
      <c r="I8" s="126"/>
      <c r="J8" s="137"/>
    </row>
    <row r="9" spans="2:10" ht="20" customHeight="1">
      <c r="B9" s="134">
        <v>5</v>
      </c>
      <c r="C9" s="154" t="s">
        <v>557</v>
      </c>
      <c r="D9" s="155" t="s">
        <v>542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54"/>
      <c r="D10" s="155"/>
      <c r="E10" s="123"/>
      <c r="F10" s="123"/>
      <c r="G10" s="124"/>
      <c r="H10" s="125"/>
      <c r="I10" s="126"/>
      <c r="J10" s="137"/>
    </row>
    <row r="11" spans="2:10" ht="20" customHeight="1">
      <c r="B11" s="134">
        <v>7</v>
      </c>
      <c r="C11" s="154"/>
      <c r="D11" s="155"/>
      <c r="E11" s="123"/>
      <c r="F11" s="123"/>
      <c r="G11" s="124"/>
      <c r="H11" s="125"/>
      <c r="I11" s="126"/>
      <c r="J11" s="137"/>
    </row>
    <row r="12" spans="2:10" ht="20" customHeight="1">
      <c r="B12" s="134">
        <v>8</v>
      </c>
      <c r="C12" s="154"/>
      <c r="D12" s="155"/>
      <c r="E12" s="123"/>
      <c r="F12" s="123"/>
      <c r="G12" s="124"/>
      <c r="H12" s="125"/>
      <c r="I12" s="126"/>
      <c r="J12" s="137"/>
    </row>
    <row r="13" spans="2:10" ht="20" customHeight="1">
      <c r="B13" s="134">
        <v>1</v>
      </c>
      <c r="C13" s="154" t="s">
        <v>543</v>
      </c>
      <c r="D13" s="154" t="s">
        <v>540</v>
      </c>
      <c r="E13" s="128"/>
      <c r="F13" s="128"/>
      <c r="G13" s="124"/>
      <c r="H13" s="125"/>
      <c r="I13" s="126"/>
      <c r="J13" s="137"/>
    </row>
    <row r="14" spans="2:10" ht="20" customHeight="1">
      <c r="B14" s="134">
        <v>2</v>
      </c>
      <c r="C14" s="154" t="s">
        <v>544</v>
      </c>
      <c r="D14" s="155" t="s">
        <v>540</v>
      </c>
      <c r="E14" s="123"/>
      <c r="F14" s="123"/>
      <c r="G14" s="124"/>
      <c r="H14" s="125"/>
      <c r="I14" s="126"/>
      <c r="J14" s="137"/>
    </row>
    <row r="15" spans="2:10" ht="20" customHeight="1">
      <c r="B15" s="134">
        <v>3</v>
      </c>
      <c r="C15" s="154" t="s">
        <v>547</v>
      </c>
      <c r="D15" s="154" t="s">
        <v>540</v>
      </c>
      <c r="E15" s="123"/>
      <c r="F15" s="123"/>
      <c r="G15" s="124"/>
      <c r="H15" s="125"/>
      <c r="I15" s="126"/>
      <c r="J15" s="137"/>
    </row>
    <row r="16" spans="2:10" ht="20" customHeight="1">
      <c r="B16" s="134">
        <v>4</v>
      </c>
      <c r="C16" s="156" t="s">
        <v>546</v>
      </c>
      <c r="D16" s="154" t="s">
        <v>540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5</v>
      </c>
      <c r="C17" s="156" t="s">
        <v>549</v>
      </c>
      <c r="D17" s="154" t="s">
        <v>540</v>
      </c>
      <c r="E17" s="126"/>
      <c r="F17" s="126"/>
      <c r="G17" s="126"/>
      <c r="H17" s="126"/>
      <c r="I17" s="126"/>
      <c r="J17" s="137"/>
    </row>
    <row r="18" spans="2:10" ht="20" customHeight="1">
      <c r="B18" s="134">
        <v>6</v>
      </c>
      <c r="C18" s="154" t="s">
        <v>550</v>
      </c>
      <c r="D18" s="155" t="s">
        <v>540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7</v>
      </c>
      <c r="C19" s="154" t="s">
        <v>551</v>
      </c>
      <c r="D19" s="155" t="s">
        <v>540</v>
      </c>
      <c r="E19" s="123"/>
      <c r="F19" s="123"/>
      <c r="G19" s="124"/>
      <c r="H19" s="125"/>
      <c r="I19" s="126"/>
      <c r="J19" s="137"/>
    </row>
    <row r="20" spans="2:10" ht="20" customHeight="1">
      <c r="B20" s="134">
        <v>8</v>
      </c>
      <c r="C20" s="154" t="s">
        <v>552</v>
      </c>
      <c r="D20" s="154" t="s">
        <v>540</v>
      </c>
      <c r="E20" s="123"/>
      <c r="F20" s="123"/>
      <c r="G20" s="124"/>
      <c r="H20" s="125"/>
      <c r="I20" s="126"/>
      <c r="J20" s="137"/>
    </row>
    <row r="21" spans="2:10" ht="20" customHeight="1">
      <c r="B21" s="134">
        <v>9</v>
      </c>
      <c r="C21" s="154" t="s">
        <v>553</v>
      </c>
      <c r="D21" s="154" t="s">
        <v>540</v>
      </c>
      <c r="E21" s="123"/>
      <c r="F21" s="123"/>
      <c r="G21" s="124"/>
      <c r="H21" s="125"/>
      <c r="I21" s="126"/>
      <c r="J21" s="137"/>
    </row>
    <row r="22" spans="2:10" ht="20" customHeight="1">
      <c r="B22" s="134">
        <v>10</v>
      </c>
      <c r="C22" s="154" t="s">
        <v>554</v>
      </c>
      <c r="D22" s="155" t="s">
        <v>540</v>
      </c>
      <c r="E22" s="126"/>
      <c r="F22" s="126"/>
      <c r="G22" s="126"/>
      <c r="H22" s="126"/>
      <c r="I22" s="126"/>
      <c r="J22" s="137"/>
    </row>
    <row r="23" spans="2:10" ht="20" customHeight="1">
      <c r="B23" s="134">
        <v>11</v>
      </c>
      <c r="C23" s="154" t="s">
        <v>558</v>
      </c>
      <c r="D23" s="154" t="s">
        <v>540</v>
      </c>
      <c r="E23" s="123"/>
      <c r="F23" s="123"/>
      <c r="G23" s="124"/>
      <c r="H23" s="125"/>
      <c r="I23" s="126"/>
      <c r="J23" s="137"/>
    </row>
    <row r="24" spans="2:10" s="130" customFormat="1" ht="20" customHeight="1">
      <c r="B24" s="134">
        <v>12</v>
      </c>
      <c r="C24" s="157"/>
      <c r="D24" s="157"/>
      <c r="E24" s="211"/>
      <c r="F24" s="212"/>
      <c r="G24" s="213"/>
      <c r="H24" s="214"/>
      <c r="I24" s="215"/>
      <c r="J24" s="216"/>
    </row>
    <row r="25" spans="2:10" s="130" customFormat="1" ht="20" customHeight="1">
      <c r="B25" s="134">
        <v>13</v>
      </c>
      <c r="C25" s="157"/>
      <c r="D25" s="157"/>
      <c r="E25" s="211"/>
      <c r="F25" s="212"/>
      <c r="G25" s="213"/>
      <c r="H25" s="214"/>
      <c r="I25" s="215"/>
      <c r="J25" s="216"/>
    </row>
    <row r="26" spans="2:10" s="130" customFormat="1" ht="20" customHeight="1">
      <c r="B26" s="134">
        <v>14</v>
      </c>
      <c r="C26" s="157"/>
      <c r="D26" s="157"/>
      <c r="E26" s="211"/>
      <c r="F26" s="212"/>
      <c r="G26" s="213"/>
      <c r="H26" s="214"/>
      <c r="I26" s="215"/>
      <c r="J26" s="216"/>
    </row>
    <row r="27" spans="2:10" s="130" customFormat="1" ht="20" customHeight="1">
      <c r="B27" s="134">
        <v>15</v>
      </c>
      <c r="C27" s="157"/>
      <c r="D27" s="157"/>
      <c r="E27" s="211"/>
      <c r="F27" s="212"/>
      <c r="G27" s="213"/>
      <c r="H27" s="214"/>
      <c r="I27" s="215"/>
      <c r="J27" s="216"/>
    </row>
    <row r="28" spans="2:10" s="207" customFormat="1" ht="20" customHeight="1">
      <c r="B28" s="204">
        <v>1</v>
      </c>
      <c r="C28" s="158" t="s">
        <v>555</v>
      </c>
      <c r="D28" s="159" t="s">
        <v>540</v>
      </c>
      <c r="E28" s="208" t="s">
        <v>683</v>
      </c>
      <c r="F28" s="209"/>
      <c r="G28" s="209"/>
      <c r="H28" s="209"/>
      <c r="I28" s="209"/>
      <c r="J28" s="210"/>
    </row>
    <row r="29" spans="2:10" s="207" customFormat="1" ht="20" customHeight="1">
      <c r="B29" s="204">
        <v>2</v>
      </c>
      <c r="C29" s="158" t="s">
        <v>621</v>
      </c>
      <c r="D29" s="158" t="s">
        <v>540</v>
      </c>
      <c r="E29" s="208" t="s">
        <v>682</v>
      </c>
      <c r="F29" s="209"/>
      <c r="G29" s="209"/>
      <c r="H29" s="209"/>
      <c r="I29" s="209"/>
      <c r="J29" s="210"/>
    </row>
    <row r="30" spans="2:10" ht="20" customHeight="1">
      <c r="B30" s="134" t="s">
        <v>592</v>
      </c>
      <c r="C30" s="137"/>
      <c r="D30" s="136"/>
      <c r="E30" s="123"/>
      <c r="F30" s="123"/>
      <c r="G30" s="124"/>
      <c r="H30" s="125"/>
      <c r="I30" s="126"/>
      <c r="J30" s="126"/>
    </row>
    <row r="31" spans="2:10" ht="20" customHeight="1">
      <c r="B31" s="134" t="s">
        <v>592</v>
      </c>
      <c r="C31" s="137"/>
      <c r="D31" s="136"/>
      <c r="E31" s="123"/>
      <c r="F31" s="123"/>
      <c r="G31" s="124"/>
      <c r="H31" s="125"/>
      <c r="I31" s="126"/>
      <c r="J31" s="126"/>
    </row>
  </sheetData>
  <sortState ref="B5:J22">
    <sortCondition ref="C5:C22"/>
  </sortState>
  <mergeCells count="4">
    <mergeCell ref="B1:F1"/>
    <mergeCell ref="B2:F2"/>
    <mergeCell ref="E28:J28"/>
    <mergeCell ref="E29:J29"/>
  </mergeCells>
  <phoneticPr fontId="20" type="noConversion"/>
  <pageMargins left="0.19685039370078741" right="0.19685039370078741" top="0.19685039370078741" bottom="0.19685039370078741" header="0.31" footer="0.31"/>
  <pageSetup scale="78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zoomScale="150" zoomScaleNormal="150" zoomScalePageLayoutView="150" workbookViewId="0">
      <selection sqref="A1:J43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230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  <c r="J1" s="71"/>
    </row>
    <row r="2" spans="2:10" s="115" customFormat="1" ht="20" customHeight="1">
      <c r="B2" s="196" t="s">
        <v>636</v>
      </c>
      <c r="C2" s="197"/>
      <c r="D2" s="197"/>
      <c r="E2" s="197"/>
      <c r="F2" s="197"/>
      <c r="J2" s="71"/>
    </row>
    <row r="3" spans="2:10" s="115" customFormat="1" ht="20" customHeight="1">
      <c r="B3" s="153"/>
      <c r="C3" s="116"/>
      <c r="D3" s="116"/>
      <c r="E3" s="116"/>
      <c r="F3" s="116"/>
      <c r="J3" s="71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226" t="s">
        <v>630</v>
      </c>
    </row>
    <row r="5" spans="2:10" ht="20" customHeight="1">
      <c r="B5" s="134">
        <v>1</v>
      </c>
      <c r="C5" s="135" t="s">
        <v>230</v>
      </c>
      <c r="D5" s="136">
        <v>801</v>
      </c>
      <c r="E5" s="123"/>
      <c r="F5" s="123"/>
      <c r="G5" s="124"/>
      <c r="H5" s="125"/>
      <c r="I5" s="126"/>
      <c r="J5" s="227"/>
    </row>
    <row r="6" spans="2:10" ht="20" customHeight="1">
      <c r="B6" s="134">
        <v>2</v>
      </c>
      <c r="C6" s="135" t="s">
        <v>231</v>
      </c>
      <c r="D6" s="136">
        <v>801</v>
      </c>
      <c r="E6" s="128"/>
      <c r="F6" s="128"/>
      <c r="G6" s="124"/>
      <c r="H6" s="125"/>
      <c r="I6" s="126"/>
      <c r="J6" s="227"/>
    </row>
    <row r="7" spans="2:10" ht="20" customHeight="1">
      <c r="B7" s="134">
        <v>3</v>
      </c>
      <c r="C7" s="135" t="s">
        <v>232</v>
      </c>
      <c r="D7" s="136">
        <v>801</v>
      </c>
      <c r="E7" s="123"/>
      <c r="F7" s="123"/>
      <c r="G7" s="124"/>
      <c r="H7" s="125"/>
      <c r="I7" s="126"/>
      <c r="J7" s="227"/>
    </row>
    <row r="8" spans="2:10" ht="20" customHeight="1">
      <c r="B8" s="134">
        <v>4</v>
      </c>
      <c r="C8" s="135" t="s">
        <v>233</v>
      </c>
      <c r="D8" s="136">
        <v>801</v>
      </c>
      <c r="E8" s="123"/>
      <c r="F8" s="123"/>
      <c r="G8" s="124"/>
      <c r="H8" s="125"/>
      <c r="I8" s="126"/>
      <c r="J8" s="227"/>
    </row>
    <row r="9" spans="2:10" ht="20" customHeight="1">
      <c r="B9" s="134">
        <v>5</v>
      </c>
      <c r="C9" s="135" t="s">
        <v>234</v>
      </c>
      <c r="D9" s="136">
        <v>801</v>
      </c>
      <c r="E9" s="123"/>
      <c r="F9" s="123"/>
      <c r="G9" s="124"/>
      <c r="H9" s="125"/>
      <c r="I9" s="126"/>
      <c r="J9" s="227"/>
    </row>
    <row r="10" spans="2:10" ht="20" customHeight="1">
      <c r="B10" s="134">
        <v>6</v>
      </c>
      <c r="C10" s="135" t="s">
        <v>235</v>
      </c>
      <c r="D10" s="136">
        <v>801</v>
      </c>
      <c r="E10" s="123"/>
      <c r="F10" s="123"/>
      <c r="G10" s="124"/>
      <c r="H10" s="125"/>
      <c r="I10" s="126"/>
      <c r="J10" s="227"/>
    </row>
    <row r="11" spans="2:10" ht="20" customHeight="1">
      <c r="B11" s="134">
        <v>7</v>
      </c>
      <c r="C11" s="135" t="s">
        <v>236</v>
      </c>
      <c r="D11" s="136">
        <v>801</v>
      </c>
      <c r="E11" s="123"/>
      <c r="F11" s="123"/>
      <c r="G11" s="124"/>
      <c r="H11" s="125"/>
      <c r="I11" s="126"/>
      <c r="J11" s="227"/>
    </row>
    <row r="12" spans="2:10" ht="20" customHeight="1">
      <c r="B12" s="134">
        <v>8</v>
      </c>
      <c r="C12" s="135" t="s">
        <v>237</v>
      </c>
      <c r="D12" s="136">
        <v>801</v>
      </c>
      <c r="E12" s="123"/>
      <c r="F12" s="123"/>
      <c r="G12" s="124"/>
      <c r="H12" s="125"/>
      <c r="I12" s="126"/>
      <c r="J12" s="227"/>
    </row>
    <row r="13" spans="2:10" ht="20" customHeight="1">
      <c r="B13" s="134">
        <v>9</v>
      </c>
      <c r="C13" s="135" t="s">
        <v>239</v>
      </c>
      <c r="D13" s="136">
        <v>801</v>
      </c>
      <c r="E13" s="123"/>
      <c r="F13" s="123"/>
      <c r="G13" s="124"/>
      <c r="H13" s="125"/>
      <c r="I13" s="126"/>
      <c r="J13" s="227"/>
    </row>
    <row r="14" spans="2:10" ht="20" customHeight="1">
      <c r="B14" s="134">
        <v>10</v>
      </c>
      <c r="C14" s="135" t="s">
        <v>240</v>
      </c>
      <c r="D14" s="136">
        <v>801</v>
      </c>
      <c r="E14" s="126"/>
      <c r="F14" s="126"/>
      <c r="G14" s="126"/>
      <c r="H14" s="126"/>
      <c r="I14" s="126"/>
      <c r="J14" s="227"/>
    </row>
    <row r="15" spans="2:10" ht="20" customHeight="1">
      <c r="B15" s="134">
        <v>11</v>
      </c>
      <c r="C15" s="135" t="s">
        <v>241</v>
      </c>
      <c r="D15" s="136">
        <v>801</v>
      </c>
      <c r="E15" s="123"/>
      <c r="F15" s="123"/>
      <c r="G15" s="124"/>
      <c r="H15" s="125"/>
      <c r="I15" s="126"/>
      <c r="J15" s="227"/>
    </row>
    <row r="16" spans="2:10" ht="20" customHeight="1">
      <c r="B16" s="134">
        <v>12</v>
      </c>
      <c r="C16" s="135" t="s">
        <v>619</v>
      </c>
      <c r="D16" s="136">
        <v>801</v>
      </c>
      <c r="E16" s="123"/>
      <c r="F16" s="123"/>
      <c r="G16" s="124"/>
      <c r="H16" s="125"/>
      <c r="I16" s="126"/>
      <c r="J16" s="227"/>
    </row>
    <row r="17" spans="2:10" ht="20" customHeight="1">
      <c r="B17" s="134">
        <v>13</v>
      </c>
      <c r="C17" s="135" t="s">
        <v>668</v>
      </c>
      <c r="D17" s="136">
        <v>801</v>
      </c>
      <c r="E17" s="123"/>
      <c r="F17" s="123"/>
      <c r="G17" s="124"/>
      <c r="H17" s="125"/>
      <c r="I17" s="126"/>
      <c r="J17" s="227"/>
    </row>
    <row r="18" spans="2:10" ht="20" customHeight="1">
      <c r="B18" s="134">
        <v>14</v>
      </c>
      <c r="C18" s="135" t="s">
        <v>242</v>
      </c>
      <c r="D18" s="136">
        <v>801</v>
      </c>
      <c r="E18" s="123"/>
      <c r="F18" s="123"/>
      <c r="G18" s="124"/>
      <c r="H18" s="125"/>
      <c r="I18" s="126"/>
      <c r="J18" s="227"/>
    </row>
    <row r="19" spans="2:10" ht="20" customHeight="1">
      <c r="B19" s="134">
        <v>15</v>
      </c>
      <c r="C19" s="135" t="s">
        <v>243</v>
      </c>
      <c r="D19" s="136">
        <v>801</v>
      </c>
      <c r="E19" s="123"/>
      <c r="F19" s="123"/>
      <c r="G19" s="124"/>
      <c r="H19" s="125"/>
      <c r="I19" s="126"/>
      <c r="J19" s="227"/>
    </row>
    <row r="20" spans="2:10" ht="20" customHeight="1">
      <c r="B20" s="134">
        <v>16</v>
      </c>
      <c r="C20" s="135" t="s">
        <v>244</v>
      </c>
      <c r="D20" s="136">
        <v>801</v>
      </c>
      <c r="E20" s="126"/>
      <c r="F20" s="126"/>
      <c r="G20" s="126"/>
      <c r="H20" s="126"/>
      <c r="I20" s="126"/>
      <c r="J20" s="227"/>
    </row>
    <row r="21" spans="2:10" ht="20" customHeight="1">
      <c r="B21" s="134">
        <v>17</v>
      </c>
      <c r="C21" s="135" t="s">
        <v>245</v>
      </c>
      <c r="D21" s="136">
        <v>801</v>
      </c>
      <c r="E21" s="128"/>
      <c r="F21" s="128"/>
      <c r="G21" s="124"/>
      <c r="H21" s="125"/>
      <c r="I21" s="126"/>
      <c r="J21" s="227"/>
    </row>
    <row r="22" spans="2:10" ht="20" customHeight="1">
      <c r="B22" s="134">
        <v>18</v>
      </c>
      <c r="C22" s="135" t="s">
        <v>246</v>
      </c>
      <c r="D22" s="136">
        <v>801</v>
      </c>
      <c r="E22" s="126"/>
      <c r="F22" s="126"/>
      <c r="G22" s="126"/>
      <c r="H22" s="126"/>
      <c r="I22" s="126"/>
      <c r="J22" s="227"/>
    </row>
    <row r="23" spans="2:10" ht="20" customHeight="1">
      <c r="B23" s="134">
        <v>19</v>
      </c>
      <c r="C23" s="135" t="s">
        <v>247</v>
      </c>
      <c r="D23" s="136">
        <v>801</v>
      </c>
      <c r="E23" s="123"/>
      <c r="F23" s="123"/>
      <c r="G23" s="124"/>
      <c r="H23" s="125"/>
      <c r="I23" s="126"/>
      <c r="J23" s="227"/>
    </row>
    <row r="24" spans="2:10" ht="20" customHeight="1">
      <c r="B24" s="134">
        <v>20</v>
      </c>
      <c r="C24" s="135" t="s">
        <v>249</v>
      </c>
      <c r="D24" s="136">
        <v>801</v>
      </c>
      <c r="E24" s="123"/>
      <c r="F24" s="123"/>
      <c r="G24" s="124"/>
      <c r="H24" s="125"/>
      <c r="I24" s="126"/>
      <c r="J24" s="227"/>
    </row>
    <row r="25" spans="2:10" ht="20" customHeight="1">
      <c r="B25" s="134">
        <v>21</v>
      </c>
      <c r="C25" s="135" t="s">
        <v>250</v>
      </c>
      <c r="D25" s="136">
        <v>801</v>
      </c>
      <c r="E25" s="123"/>
      <c r="F25" s="123"/>
      <c r="G25" s="124"/>
      <c r="H25" s="125"/>
      <c r="I25" s="126"/>
      <c r="J25" s="227"/>
    </row>
    <row r="26" spans="2:10" ht="20" customHeight="1">
      <c r="B26" s="134">
        <v>22</v>
      </c>
      <c r="C26" s="135" t="s">
        <v>251</v>
      </c>
      <c r="D26" s="136">
        <v>801</v>
      </c>
      <c r="E26" s="123"/>
      <c r="F26" s="123"/>
      <c r="G26" s="124"/>
      <c r="H26" s="125"/>
      <c r="I26" s="126"/>
      <c r="J26" s="227"/>
    </row>
    <row r="27" spans="2:10" ht="20" customHeight="1">
      <c r="B27" s="134">
        <v>23</v>
      </c>
      <c r="C27" s="160" t="s">
        <v>669</v>
      </c>
      <c r="D27" s="136">
        <v>801</v>
      </c>
      <c r="E27" s="123"/>
      <c r="F27" s="123"/>
      <c r="G27" s="124"/>
      <c r="H27" s="125"/>
      <c r="I27" s="126"/>
      <c r="J27" s="228" t="s">
        <v>687</v>
      </c>
    </row>
    <row r="28" spans="2:10" ht="20" customHeight="1">
      <c r="B28" s="134">
        <v>24</v>
      </c>
      <c r="C28" s="135" t="s">
        <v>252</v>
      </c>
      <c r="D28" s="136">
        <v>801</v>
      </c>
      <c r="E28" s="123"/>
      <c r="F28" s="123"/>
      <c r="G28" s="124"/>
      <c r="H28" s="125"/>
      <c r="I28" s="126"/>
      <c r="J28" s="229"/>
    </row>
    <row r="29" spans="2:10" ht="20" customHeight="1">
      <c r="B29" s="134">
        <v>25</v>
      </c>
      <c r="C29" s="135" t="s">
        <v>579</v>
      </c>
      <c r="D29" s="136">
        <v>801</v>
      </c>
      <c r="E29" s="123"/>
      <c r="F29" s="123"/>
      <c r="G29" s="124"/>
      <c r="H29" s="125"/>
      <c r="I29" s="126"/>
      <c r="J29" s="229" t="s">
        <v>592</v>
      </c>
    </row>
    <row r="30" spans="2:10" ht="20" customHeight="1">
      <c r="B30" s="134">
        <v>26</v>
      </c>
      <c r="C30" s="135" t="s">
        <v>580</v>
      </c>
      <c r="D30" s="136">
        <v>801</v>
      </c>
      <c r="E30" s="123"/>
      <c r="F30" s="123"/>
      <c r="G30" s="124"/>
      <c r="H30" s="125"/>
      <c r="I30" s="126"/>
      <c r="J30" s="229" t="s">
        <v>592</v>
      </c>
    </row>
    <row r="31" spans="2:10" ht="20" customHeight="1">
      <c r="B31" s="134">
        <v>27</v>
      </c>
      <c r="C31" s="135" t="s">
        <v>253</v>
      </c>
      <c r="D31" s="136">
        <v>801</v>
      </c>
      <c r="E31" s="123"/>
      <c r="F31" s="123"/>
      <c r="G31" s="124"/>
      <c r="H31" s="125"/>
      <c r="I31" s="126"/>
      <c r="J31" s="229"/>
    </row>
    <row r="32" spans="2:10" s="130" customFormat="1" ht="20" customHeight="1">
      <c r="B32" s="134">
        <v>28</v>
      </c>
      <c r="C32" s="135" t="s">
        <v>254</v>
      </c>
      <c r="D32" s="136">
        <v>801</v>
      </c>
      <c r="E32" s="127"/>
      <c r="F32" s="127"/>
      <c r="G32" s="127"/>
      <c r="H32" s="127"/>
      <c r="I32" s="127"/>
      <c r="J32" s="229"/>
    </row>
    <row r="33" spans="1:10" ht="20" customHeight="1">
      <c r="B33" s="134">
        <v>29</v>
      </c>
      <c r="C33" s="135" t="s">
        <v>256</v>
      </c>
      <c r="D33" s="136">
        <v>801</v>
      </c>
      <c r="E33" s="123"/>
      <c r="F33" s="123"/>
      <c r="G33" s="124"/>
      <c r="H33" s="125"/>
      <c r="I33" s="126"/>
      <c r="J33" s="227"/>
    </row>
    <row r="34" spans="1:10" ht="20" customHeight="1">
      <c r="A34" s="131"/>
      <c r="B34" s="134">
        <v>30</v>
      </c>
      <c r="C34" s="135" t="s">
        <v>257</v>
      </c>
      <c r="D34" s="136">
        <v>801</v>
      </c>
      <c r="E34" s="126"/>
      <c r="F34" s="126"/>
      <c r="G34" s="126"/>
      <c r="H34" s="126"/>
      <c r="I34" s="126"/>
      <c r="J34" s="227"/>
    </row>
    <row r="35" spans="1:10" s="130" customFormat="1" ht="20" customHeight="1">
      <c r="A35" s="132"/>
      <c r="B35" s="134">
        <v>31</v>
      </c>
      <c r="C35" s="135" t="s">
        <v>258</v>
      </c>
      <c r="D35" s="136">
        <v>801</v>
      </c>
      <c r="E35" s="127"/>
      <c r="F35" s="127"/>
      <c r="G35" s="127"/>
      <c r="H35" s="127"/>
      <c r="I35" s="127"/>
      <c r="J35" s="227"/>
    </row>
    <row r="36" spans="1:10" ht="20" customHeight="1">
      <c r="B36" s="134">
        <v>32</v>
      </c>
      <c r="C36" s="135" t="s">
        <v>259</v>
      </c>
      <c r="D36" s="136">
        <v>801</v>
      </c>
      <c r="E36" s="128"/>
      <c r="F36" s="128"/>
      <c r="G36" s="124"/>
      <c r="H36" s="125"/>
      <c r="I36" s="126"/>
      <c r="J36" s="227"/>
    </row>
    <row r="37" spans="1:10" ht="20" customHeight="1">
      <c r="B37" s="134">
        <v>33</v>
      </c>
      <c r="C37" s="137" t="s">
        <v>261</v>
      </c>
      <c r="D37" s="136">
        <v>801</v>
      </c>
      <c r="E37" s="123"/>
      <c r="F37" s="123"/>
      <c r="G37" s="124"/>
      <c r="H37" s="125"/>
      <c r="I37" s="126"/>
      <c r="J37" s="227"/>
    </row>
    <row r="38" spans="1:10" ht="20" customHeight="1">
      <c r="B38" s="134">
        <v>34</v>
      </c>
      <c r="C38" s="135" t="s">
        <v>262</v>
      </c>
      <c r="D38" s="136">
        <v>801</v>
      </c>
      <c r="E38" s="123"/>
      <c r="F38" s="123"/>
      <c r="G38" s="124"/>
      <c r="H38" s="125"/>
      <c r="I38" s="126"/>
      <c r="J38" s="227"/>
    </row>
    <row r="39" spans="1:10" ht="20" customHeight="1">
      <c r="B39" s="134">
        <v>35</v>
      </c>
      <c r="C39" s="135" t="s">
        <v>263</v>
      </c>
      <c r="D39" s="136">
        <v>801</v>
      </c>
      <c r="E39" s="123"/>
      <c r="F39" s="123"/>
      <c r="G39" s="124"/>
      <c r="H39" s="125"/>
      <c r="I39" s="126"/>
      <c r="J39" s="227"/>
    </row>
    <row r="40" spans="1:10" ht="20" customHeight="1">
      <c r="B40" s="134">
        <v>36</v>
      </c>
      <c r="C40" s="135"/>
      <c r="D40" s="136"/>
      <c r="E40" s="123"/>
      <c r="F40" s="123"/>
      <c r="G40" s="124"/>
      <c r="H40" s="125"/>
      <c r="I40" s="126"/>
      <c r="J40" s="227"/>
    </row>
    <row r="41" spans="1:10" ht="20" customHeight="1">
      <c r="B41" s="134">
        <v>37</v>
      </c>
      <c r="C41" s="135"/>
      <c r="D41" s="136"/>
      <c r="E41" s="123"/>
      <c r="F41" s="123"/>
      <c r="G41" s="124"/>
      <c r="H41" s="125"/>
      <c r="I41" s="126"/>
      <c r="J41" s="227"/>
    </row>
    <row r="42" spans="1:10" ht="20" customHeight="1">
      <c r="B42" s="134">
        <v>38</v>
      </c>
      <c r="C42" s="135"/>
      <c r="D42" s="136"/>
      <c r="E42" s="123"/>
      <c r="F42" s="123"/>
      <c r="G42" s="124"/>
      <c r="H42" s="125"/>
      <c r="I42" s="126"/>
      <c r="J42" s="227"/>
    </row>
    <row r="43" spans="1:10" s="207" customFormat="1" ht="20" customHeight="1">
      <c r="B43" s="134">
        <v>1</v>
      </c>
      <c r="C43" s="160" t="s">
        <v>255</v>
      </c>
      <c r="D43" s="161">
        <v>801</v>
      </c>
      <c r="E43" s="129"/>
      <c r="F43" s="129"/>
      <c r="G43" s="205"/>
      <c r="H43" s="206"/>
      <c r="I43" s="138"/>
      <c r="J43" s="228" t="s">
        <v>688</v>
      </c>
    </row>
  </sheetData>
  <sortState ref="C5:J39">
    <sortCondition ref="C5:C39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topLeftCell="A33" zoomScale="150" zoomScaleNormal="150" zoomScalePageLayoutView="150" workbookViewId="0">
      <selection sqref="A1:J44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648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35" t="s">
        <v>265</v>
      </c>
      <c r="D5" s="136">
        <v>802</v>
      </c>
      <c r="E5" s="123"/>
      <c r="F5" s="123"/>
      <c r="G5" s="124"/>
      <c r="H5" s="125"/>
      <c r="I5" s="126"/>
      <c r="J5" s="137"/>
    </row>
    <row r="6" spans="2:10" ht="20" customHeight="1">
      <c r="B6" s="134">
        <v>2</v>
      </c>
      <c r="C6" s="135" t="s">
        <v>266</v>
      </c>
      <c r="D6" s="136">
        <v>802</v>
      </c>
      <c r="E6" s="128"/>
      <c r="F6" s="128"/>
      <c r="G6" s="124"/>
      <c r="H6" s="125"/>
      <c r="I6" s="126"/>
      <c r="J6" s="137"/>
    </row>
    <row r="7" spans="2:10" ht="20" customHeight="1">
      <c r="B7" s="134">
        <v>3</v>
      </c>
      <c r="C7" s="135" t="s">
        <v>581</v>
      </c>
      <c r="D7" s="136">
        <v>802</v>
      </c>
      <c r="E7" s="123"/>
      <c r="F7" s="123"/>
      <c r="G7" s="124"/>
      <c r="H7" s="125"/>
      <c r="I7" s="126"/>
      <c r="J7" s="158" t="s">
        <v>592</v>
      </c>
    </row>
    <row r="8" spans="2:10" ht="20" customHeight="1">
      <c r="B8" s="134">
        <v>4</v>
      </c>
      <c r="C8" s="157" t="s">
        <v>267</v>
      </c>
      <c r="D8" s="136">
        <v>802</v>
      </c>
      <c r="E8" s="123"/>
      <c r="F8" s="123"/>
      <c r="G8" s="124"/>
      <c r="H8" s="125"/>
      <c r="I8" s="126"/>
      <c r="J8" s="137"/>
    </row>
    <row r="9" spans="2:10" ht="20" customHeight="1">
      <c r="B9" s="134">
        <v>5</v>
      </c>
      <c r="C9" s="135" t="s">
        <v>268</v>
      </c>
      <c r="D9" s="136">
        <v>802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35" t="s">
        <v>238</v>
      </c>
      <c r="D10" s="136">
        <v>802</v>
      </c>
      <c r="E10" s="123"/>
      <c r="F10" s="123"/>
      <c r="G10" s="124"/>
      <c r="H10" s="125"/>
      <c r="I10" s="126"/>
      <c r="J10" s="158" t="s">
        <v>592</v>
      </c>
    </row>
    <row r="11" spans="2:10" ht="20" customHeight="1">
      <c r="B11" s="134">
        <v>7</v>
      </c>
      <c r="C11" s="135" t="s">
        <v>269</v>
      </c>
      <c r="D11" s="136">
        <v>802</v>
      </c>
      <c r="E11" s="123"/>
      <c r="F11" s="123"/>
      <c r="G11" s="124"/>
      <c r="H11" s="125"/>
      <c r="I11" s="126"/>
      <c r="J11" s="137"/>
    </row>
    <row r="12" spans="2:10" ht="20" customHeight="1">
      <c r="B12" s="134">
        <v>8</v>
      </c>
      <c r="C12" s="135" t="s">
        <v>583</v>
      </c>
      <c r="D12" s="136">
        <v>802</v>
      </c>
      <c r="E12" s="123"/>
      <c r="F12" s="123"/>
      <c r="G12" s="124"/>
      <c r="H12" s="125"/>
      <c r="I12" s="126"/>
      <c r="J12" s="158" t="s">
        <v>592</v>
      </c>
    </row>
    <row r="13" spans="2:10" ht="20" customHeight="1">
      <c r="B13" s="134">
        <v>9</v>
      </c>
      <c r="C13" s="157" t="s">
        <v>270</v>
      </c>
      <c r="D13" s="136">
        <v>802</v>
      </c>
      <c r="E13" s="123"/>
      <c r="F13" s="123"/>
      <c r="G13" s="124"/>
      <c r="H13" s="125"/>
      <c r="I13" s="126"/>
      <c r="J13" s="137"/>
    </row>
    <row r="14" spans="2:10" ht="20" customHeight="1">
      <c r="B14" s="134">
        <v>10</v>
      </c>
      <c r="C14" s="135" t="s">
        <v>271</v>
      </c>
      <c r="D14" s="136">
        <v>802</v>
      </c>
      <c r="E14" s="126"/>
      <c r="F14" s="126"/>
      <c r="G14" s="126"/>
      <c r="H14" s="126"/>
      <c r="I14" s="126"/>
      <c r="J14" s="137"/>
    </row>
    <row r="15" spans="2:10" ht="20" customHeight="1">
      <c r="B15" s="134">
        <v>11</v>
      </c>
      <c r="C15" s="135" t="s">
        <v>272</v>
      </c>
      <c r="D15" s="136">
        <v>802</v>
      </c>
      <c r="E15" s="123"/>
      <c r="F15" s="123"/>
      <c r="G15" s="124"/>
      <c r="H15" s="125"/>
      <c r="I15" s="126"/>
      <c r="J15" s="137"/>
    </row>
    <row r="16" spans="2:10" ht="20" customHeight="1">
      <c r="B16" s="134">
        <v>12</v>
      </c>
      <c r="C16" s="135" t="s">
        <v>273</v>
      </c>
      <c r="D16" s="167">
        <v>802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35" t="s">
        <v>274</v>
      </c>
      <c r="D17" s="136">
        <v>802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35" t="s">
        <v>275</v>
      </c>
      <c r="D18" s="167">
        <v>802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37" t="s">
        <v>276</v>
      </c>
      <c r="D19" s="167">
        <v>802</v>
      </c>
      <c r="E19" s="126"/>
      <c r="F19" s="126"/>
      <c r="G19" s="126"/>
      <c r="H19" s="126"/>
      <c r="I19" s="126"/>
      <c r="J19" s="137"/>
    </row>
    <row r="20" spans="2:10" ht="20" customHeight="1">
      <c r="B20" s="134">
        <v>16</v>
      </c>
      <c r="C20" s="135" t="s">
        <v>277</v>
      </c>
      <c r="D20" s="167">
        <v>802</v>
      </c>
      <c r="E20" s="128"/>
      <c r="F20" s="128"/>
      <c r="G20" s="124"/>
      <c r="H20" s="125"/>
      <c r="I20" s="126"/>
      <c r="J20" s="137"/>
    </row>
    <row r="21" spans="2:10" ht="20" customHeight="1">
      <c r="B21" s="134">
        <v>17</v>
      </c>
      <c r="C21" s="137" t="s">
        <v>278</v>
      </c>
      <c r="D21" s="167">
        <v>802</v>
      </c>
      <c r="E21" s="126"/>
      <c r="F21" s="126"/>
      <c r="G21" s="126"/>
      <c r="H21" s="126"/>
      <c r="I21" s="126"/>
      <c r="J21" s="137"/>
    </row>
    <row r="22" spans="2:10" ht="20" customHeight="1">
      <c r="B22" s="134">
        <v>18</v>
      </c>
      <c r="C22" s="135" t="s">
        <v>279</v>
      </c>
      <c r="D22" s="136">
        <v>802</v>
      </c>
      <c r="E22" s="123"/>
      <c r="F22" s="123"/>
      <c r="G22" s="124"/>
      <c r="H22" s="125"/>
      <c r="I22" s="126"/>
      <c r="J22" s="137"/>
    </row>
    <row r="23" spans="2:10" ht="20" customHeight="1">
      <c r="B23" s="134">
        <v>19</v>
      </c>
      <c r="C23" s="135" t="s">
        <v>280</v>
      </c>
      <c r="D23" s="136">
        <v>802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35" t="s">
        <v>281</v>
      </c>
      <c r="D24" s="167">
        <v>802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37" t="s">
        <v>282</v>
      </c>
      <c r="D25" s="136">
        <v>802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37" t="s">
        <v>283</v>
      </c>
      <c r="D26" s="136">
        <v>802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37" t="s">
        <v>284</v>
      </c>
      <c r="D27" s="167">
        <v>802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35" t="s">
        <v>285</v>
      </c>
      <c r="D28" s="136">
        <v>802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37" t="s">
        <v>286</v>
      </c>
      <c r="D29" s="136">
        <v>802</v>
      </c>
      <c r="E29" s="123"/>
      <c r="F29" s="123"/>
      <c r="G29" s="124"/>
      <c r="H29" s="125"/>
      <c r="I29" s="126"/>
      <c r="J29" s="137"/>
    </row>
    <row r="30" spans="2:10" ht="20" customHeight="1">
      <c r="B30" s="134">
        <v>26</v>
      </c>
      <c r="C30" s="135" t="s">
        <v>287</v>
      </c>
      <c r="D30" s="167">
        <v>802</v>
      </c>
      <c r="E30" s="123"/>
      <c r="F30" s="123"/>
      <c r="G30" s="124"/>
      <c r="H30" s="125"/>
      <c r="I30" s="126"/>
      <c r="J30" s="137"/>
    </row>
    <row r="31" spans="2:10" s="130" customFormat="1" ht="20" customHeight="1">
      <c r="B31" s="134">
        <v>27</v>
      </c>
      <c r="C31" s="135" t="s">
        <v>288</v>
      </c>
      <c r="D31" s="136">
        <v>802</v>
      </c>
      <c r="E31" s="127"/>
      <c r="F31" s="127"/>
      <c r="G31" s="127"/>
      <c r="H31" s="127"/>
      <c r="I31" s="127"/>
      <c r="J31" s="137"/>
    </row>
    <row r="32" spans="2:10" ht="20" customHeight="1">
      <c r="B32" s="134">
        <v>28</v>
      </c>
      <c r="C32" s="135" t="s">
        <v>582</v>
      </c>
      <c r="D32" s="136">
        <v>802</v>
      </c>
      <c r="E32" s="123"/>
      <c r="F32" s="123"/>
      <c r="G32" s="124"/>
      <c r="H32" s="125"/>
      <c r="I32" s="126"/>
      <c r="J32" s="157" t="s">
        <v>592</v>
      </c>
    </row>
    <row r="33" spans="1:10" ht="20" customHeight="1">
      <c r="B33" s="134">
        <v>29</v>
      </c>
      <c r="C33" s="137" t="s">
        <v>289</v>
      </c>
      <c r="D33" s="136">
        <v>802</v>
      </c>
      <c r="E33" s="123"/>
      <c r="F33" s="123"/>
      <c r="G33" s="124"/>
      <c r="H33" s="125"/>
      <c r="I33" s="126"/>
      <c r="J33" s="137"/>
    </row>
    <row r="34" spans="1:10" ht="20" customHeight="1">
      <c r="A34" s="131"/>
      <c r="B34" s="134">
        <v>30</v>
      </c>
      <c r="C34" s="135" t="s">
        <v>290</v>
      </c>
      <c r="D34" s="167">
        <v>802</v>
      </c>
      <c r="E34" s="126"/>
      <c r="F34" s="126"/>
      <c r="G34" s="126"/>
      <c r="H34" s="126"/>
      <c r="I34" s="126"/>
      <c r="J34" s="137"/>
    </row>
    <row r="35" spans="1:10" s="130" customFormat="1" ht="20" customHeight="1">
      <c r="A35" s="132"/>
      <c r="B35" s="134">
        <v>31</v>
      </c>
      <c r="C35" s="135" t="s">
        <v>291</v>
      </c>
      <c r="D35" s="136">
        <v>802</v>
      </c>
      <c r="E35" s="127"/>
      <c r="F35" s="127"/>
      <c r="G35" s="127"/>
      <c r="H35" s="127"/>
      <c r="I35" s="127"/>
      <c r="J35" s="137"/>
    </row>
    <row r="36" spans="1:10" ht="20" customHeight="1">
      <c r="B36" s="134">
        <v>32</v>
      </c>
      <c r="C36" s="135" t="s">
        <v>292</v>
      </c>
      <c r="D36" s="136">
        <v>802</v>
      </c>
      <c r="E36" s="128"/>
      <c r="F36" s="128"/>
      <c r="G36" s="124"/>
      <c r="H36" s="125"/>
      <c r="I36" s="126"/>
      <c r="J36" s="137"/>
    </row>
    <row r="37" spans="1:10" ht="20" customHeight="1">
      <c r="B37" s="134">
        <v>33</v>
      </c>
      <c r="C37" s="135" t="s">
        <v>293</v>
      </c>
      <c r="D37" s="167">
        <v>802</v>
      </c>
      <c r="E37" s="123"/>
      <c r="F37" s="123"/>
      <c r="G37" s="124"/>
      <c r="H37" s="125"/>
      <c r="I37" s="126"/>
      <c r="J37" s="137"/>
    </row>
    <row r="38" spans="1:10" ht="20" customHeight="1">
      <c r="B38" s="134">
        <v>34</v>
      </c>
      <c r="C38" s="135" t="s">
        <v>294</v>
      </c>
      <c r="D38" s="136">
        <v>802</v>
      </c>
      <c r="E38" s="123"/>
      <c r="F38" s="123"/>
      <c r="G38" s="124"/>
      <c r="H38" s="125"/>
      <c r="I38" s="126"/>
      <c r="J38" s="137"/>
    </row>
    <row r="39" spans="1:10" ht="20" customHeight="1">
      <c r="B39" s="134">
        <v>35</v>
      </c>
      <c r="C39" s="135" t="s">
        <v>295</v>
      </c>
      <c r="D39" s="136">
        <v>802</v>
      </c>
      <c r="E39" s="123"/>
      <c r="F39" s="123"/>
      <c r="G39" s="124"/>
      <c r="H39" s="125"/>
      <c r="I39" s="126"/>
      <c r="J39" s="137"/>
    </row>
    <row r="40" spans="1:10" ht="20" customHeight="1">
      <c r="B40" s="224">
        <v>36</v>
      </c>
      <c r="C40" s="162" t="s">
        <v>584</v>
      </c>
      <c r="D40" s="163">
        <v>802</v>
      </c>
      <c r="E40" s="225"/>
      <c r="F40" s="225"/>
      <c r="G40" s="124"/>
      <c r="H40" s="125"/>
      <c r="I40" s="126"/>
      <c r="J40" s="137" t="s">
        <v>592</v>
      </c>
    </row>
    <row r="41" spans="1:10" ht="20" customHeight="1">
      <c r="B41" s="134">
        <v>37</v>
      </c>
      <c r="C41" s="135"/>
      <c r="D41" s="136"/>
      <c r="E41" s="123"/>
      <c r="F41" s="123"/>
      <c r="G41" s="124"/>
      <c r="H41" s="125"/>
      <c r="I41" s="126"/>
      <c r="J41" s="137"/>
    </row>
    <row r="42" spans="1:10" ht="20" customHeight="1">
      <c r="B42" s="134">
        <v>38</v>
      </c>
      <c r="C42" s="135"/>
      <c r="D42" s="136"/>
      <c r="E42" s="126"/>
      <c r="F42" s="126"/>
      <c r="G42" s="126"/>
      <c r="H42" s="126"/>
      <c r="I42" s="126"/>
      <c r="J42" s="137"/>
    </row>
    <row r="43" spans="1:10" ht="20" customHeight="1">
      <c r="B43" s="134">
        <v>39</v>
      </c>
      <c r="C43" s="135"/>
      <c r="D43" s="136"/>
      <c r="E43" s="126"/>
      <c r="F43" s="126"/>
      <c r="G43" s="126"/>
      <c r="H43" s="126"/>
      <c r="I43" s="126"/>
      <c r="J43" s="137"/>
    </row>
    <row r="44" spans="1:10" ht="20" customHeight="1">
      <c r="B44" s="134">
        <v>40</v>
      </c>
      <c r="C44" s="135"/>
      <c r="D44" s="136"/>
      <c r="E44" s="126"/>
      <c r="F44" s="126"/>
      <c r="G44" s="126"/>
      <c r="H44" s="126"/>
      <c r="I44" s="126"/>
      <c r="J44" s="158"/>
    </row>
  </sheetData>
  <sortState ref="C5:J40">
    <sortCondition ref="C5:C40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9"/>
  <sheetViews>
    <sheetView topLeftCell="A34" zoomScale="150" zoomScaleNormal="150" zoomScalePageLayoutView="150" workbookViewId="0">
      <selection sqref="A1:J49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635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71" t="s">
        <v>157</v>
      </c>
      <c r="D5" s="136">
        <v>901</v>
      </c>
      <c r="E5" s="123"/>
      <c r="F5" s="123"/>
      <c r="G5" s="124"/>
      <c r="H5" s="125"/>
      <c r="I5" s="126"/>
      <c r="J5" s="172"/>
    </row>
    <row r="6" spans="2:10" ht="20" customHeight="1">
      <c r="B6" s="134">
        <v>2</v>
      </c>
      <c r="C6" s="157" t="s">
        <v>158</v>
      </c>
      <c r="D6" s="136">
        <v>901</v>
      </c>
      <c r="E6" s="128"/>
      <c r="F6" s="128"/>
      <c r="G6" s="124"/>
      <c r="H6" s="125"/>
      <c r="I6" s="126"/>
      <c r="J6" s="172"/>
    </row>
    <row r="7" spans="2:10" ht="20" customHeight="1">
      <c r="B7" s="134">
        <v>3</v>
      </c>
      <c r="C7" s="137" t="s">
        <v>585</v>
      </c>
      <c r="D7" s="136">
        <v>901</v>
      </c>
      <c r="E7" s="123"/>
      <c r="F7" s="123"/>
      <c r="G7" s="124"/>
      <c r="H7" s="125"/>
      <c r="I7" s="126"/>
      <c r="J7" s="173"/>
    </row>
    <row r="8" spans="2:10" ht="20" customHeight="1">
      <c r="B8" s="134">
        <v>4</v>
      </c>
      <c r="C8" s="169" t="s">
        <v>159</v>
      </c>
      <c r="D8" s="136">
        <v>901</v>
      </c>
      <c r="E8" s="123"/>
      <c r="F8" s="123"/>
      <c r="G8" s="124"/>
      <c r="H8" s="125"/>
      <c r="I8" s="126"/>
      <c r="J8" s="173"/>
    </row>
    <row r="9" spans="2:10" ht="20" customHeight="1">
      <c r="B9" s="134">
        <v>5</v>
      </c>
      <c r="C9" s="168" t="s">
        <v>161</v>
      </c>
      <c r="D9" s="136">
        <v>901</v>
      </c>
      <c r="E9" s="123"/>
      <c r="F9" s="123"/>
      <c r="G9" s="124"/>
      <c r="H9" s="125"/>
      <c r="I9" s="126"/>
      <c r="J9" s="172"/>
    </row>
    <row r="10" spans="2:10" ht="20" customHeight="1">
      <c r="B10" s="134">
        <v>6</v>
      </c>
      <c r="C10" s="174" t="s">
        <v>207</v>
      </c>
      <c r="D10" s="136">
        <v>901</v>
      </c>
      <c r="E10" s="123"/>
      <c r="F10" s="123"/>
      <c r="G10" s="124"/>
      <c r="H10" s="125"/>
      <c r="I10" s="126"/>
      <c r="J10" s="172"/>
    </row>
    <row r="11" spans="2:10" ht="20" customHeight="1">
      <c r="B11" s="134">
        <v>7</v>
      </c>
      <c r="C11" s="171" t="s">
        <v>162</v>
      </c>
      <c r="D11" s="136">
        <v>901</v>
      </c>
      <c r="E11" s="123"/>
      <c r="F11" s="123"/>
      <c r="G11" s="124"/>
      <c r="H11" s="125"/>
      <c r="I11" s="126"/>
      <c r="J11" s="173"/>
    </row>
    <row r="12" spans="2:10" ht="20" customHeight="1">
      <c r="B12" s="134">
        <v>8</v>
      </c>
      <c r="C12" s="169" t="s">
        <v>163</v>
      </c>
      <c r="D12" s="136">
        <v>901</v>
      </c>
      <c r="E12" s="123"/>
      <c r="F12" s="123"/>
      <c r="G12" s="124"/>
      <c r="H12" s="125"/>
      <c r="I12" s="126"/>
      <c r="J12" s="172"/>
    </row>
    <row r="13" spans="2:10" ht="20" customHeight="1">
      <c r="B13" s="134">
        <v>9</v>
      </c>
      <c r="C13" s="171" t="s">
        <v>164</v>
      </c>
      <c r="D13" s="136">
        <v>901</v>
      </c>
      <c r="E13" s="123"/>
      <c r="F13" s="123"/>
      <c r="G13" s="124"/>
      <c r="H13" s="125"/>
      <c r="I13" s="126"/>
      <c r="J13" s="137"/>
    </row>
    <row r="14" spans="2:10" ht="20" customHeight="1">
      <c r="B14" s="134">
        <v>10</v>
      </c>
      <c r="C14" s="157" t="s">
        <v>165</v>
      </c>
      <c r="D14" s="136">
        <v>901</v>
      </c>
      <c r="E14" s="126"/>
      <c r="F14" s="126"/>
      <c r="G14" s="126"/>
      <c r="H14" s="126"/>
      <c r="I14" s="126"/>
      <c r="J14" s="172"/>
    </row>
    <row r="15" spans="2:10" ht="20" customHeight="1">
      <c r="B15" s="134">
        <v>11</v>
      </c>
      <c r="C15" s="135" t="s">
        <v>166</v>
      </c>
      <c r="D15" s="136">
        <v>901</v>
      </c>
      <c r="E15" s="123"/>
      <c r="F15" s="123"/>
      <c r="G15" s="124"/>
      <c r="H15" s="125"/>
      <c r="I15" s="126"/>
      <c r="J15" s="172"/>
    </row>
    <row r="16" spans="2:10" ht="20" customHeight="1">
      <c r="B16" s="134">
        <v>12</v>
      </c>
      <c r="C16" s="169" t="s">
        <v>167</v>
      </c>
      <c r="D16" s="136">
        <v>901</v>
      </c>
      <c r="E16" s="123"/>
      <c r="F16" s="123"/>
      <c r="G16" s="124"/>
      <c r="H16" s="125"/>
      <c r="I16" s="126"/>
      <c r="J16" s="172"/>
    </row>
    <row r="17" spans="2:10" ht="20" customHeight="1">
      <c r="B17" s="134">
        <v>13</v>
      </c>
      <c r="C17" s="157" t="s">
        <v>168</v>
      </c>
      <c r="D17" s="136">
        <v>901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69" t="s">
        <v>169</v>
      </c>
      <c r="D18" s="136">
        <v>901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75" t="s">
        <v>170</v>
      </c>
      <c r="D19" s="136">
        <v>901</v>
      </c>
      <c r="E19" s="126"/>
      <c r="F19" s="126"/>
      <c r="G19" s="126"/>
      <c r="H19" s="126"/>
      <c r="I19" s="126"/>
      <c r="J19" s="137"/>
    </row>
    <row r="20" spans="2:10" ht="20" customHeight="1">
      <c r="B20" s="134">
        <v>16</v>
      </c>
      <c r="C20" s="157" t="s">
        <v>171</v>
      </c>
      <c r="D20" s="136">
        <v>901</v>
      </c>
      <c r="E20" s="128"/>
      <c r="F20" s="128"/>
      <c r="G20" s="124"/>
      <c r="H20" s="125"/>
      <c r="I20" s="126"/>
      <c r="J20" s="137"/>
    </row>
    <row r="21" spans="2:10" ht="20" customHeight="1">
      <c r="B21" s="134">
        <v>17</v>
      </c>
      <c r="C21" s="169" t="s">
        <v>172</v>
      </c>
      <c r="D21" s="136">
        <v>901</v>
      </c>
      <c r="E21" s="126"/>
      <c r="F21" s="126"/>
      <c r="G21" s="126"/>
      <c r="H21" s="126"/>
      <c r="I21" s="126"/>
      <c r="J21" s="137"/>
    </row>
    <row r="22" spans="2:10" ht="20" customHeight="1">
      <c r="B22" s="134">
        <v>18</v>
      </c>
      <c r="C22" s="169" t="s">
        <v>173</v>
      </c>
      <c r="D22" s="136">
        <v>901</v>
      </c>
      <c r="E22" s="123"/>
      <c r="F22" s="123"/>
      <c r="G22" s="124"/>
      <c r="H22" s="125"/>
      <c r="I22" s="126"/>
      <c r="J22" s="137"/>
    </row>
    <row r="23" spans="2:10" ht="20" customHeight="1">
      <c r="B23" s="134">
        <v>19</v>
      </c>
      <c r="C23" s="171" t="s">
        <v>174</v>
      </c>
      <c r="D23" s="136">
        <v>901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57" t="s">
        <v>175</v>
      </c>
      <c r="D24" s="136">
        <v>901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69" t="s">
        <v>176</v>
      </c>
      <c r="D25" s="136">
        <v>901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69" t="s">
        <v>177</v>
      </c>
      <c r="D26" s="136">
        <v>901</v>
      </c>
      <c r="E26" s="123"/>
      <c r="F26" s="123"/>
      <c r="G26" s="124"/>
      <c r="H26" s="125"/>
      <c r="I26" s="126"/>
      <c r="J26" s="158"/>
    </row>
    <row r="27" spans="2:10" ht="20" customHeight="1">
      <c r="B27" s="134">
        <v>23</v>
      </c>
      <c r="C27" s="169" t="s">
        <v>178</v>
      </c>
      <c r="D27" s="136">
        <v>901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37" t="s">
        <v>196</v>
      </c>
      <c r="D28" s="136">
        <v>901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37" t="s">
        <v>197</v>
      </c>
      <c r="D29" s="136">
        <v>901</v>
      </c>
      <c r="E29" s="123"/>
      <c r="F29" s="123"/>
      <c r="G29" s="124"/>
      <c r="H29" s="125"/>
      <c r="I29" s="126"/>
      <c r="J29" s="137"/>
    </row>
    <row r="30" spans="2:10" ht="20" customHeight="1">
      <c r="B30" s="134">
        <v>26</v>
      </c>
      <c r="C30" s="157" t="s">
        <v>179</v>
      </c>
      <c r="D30" s="136">
        <v>901</v>
      </c>
      <c r="E30" s="123"/>
      <c r="F30" s="123"/>
      <c r="G30" s="124"/>
      <c r="H30" s="125"/>
      <c r="I30" s="126"/>
      <c r="J30" s="158"/>
    </row>
    <row r="31" spans="2:10" s="130" customFormat="1" ht="20" customHeight="1">
      <c r="B31" s="134">
        <v>27</v>
      </c>
      <c r="C31" s="169" t="s">
        <v>180</v>
      </c>
      <c r="D31" s="136">
        <v>901</v>
      </c>
      <c r="E31" s="127"/>
      <c r="F31" s="127"/>
      <c r="G31" s="127"/>
      <c r="H31" s="127"/>
      <c r="I31" s="127"/>
      <c r="J31" s="137"/>
    </row>
    <row r="32" spans="2:10" ht="20" customHeight="1">
      <c r="B32" s="134">
        <v>28</v>
      </c>
      <c r="C32" s="137" t="s">
        <v>202</v>
      </c>
      <c r="D32" s="136">
        <v>901</v>
      </c>
      <c r="E32" s="123"/>
      <c r="F32" s="123"/>
      <c r="G32" s="124"/>
      <c r="H32" s="125"/>
      <c r="I32" s="126"/>
      <c r="J32" s="158"/>
    </row>
    <row r="33" spans="1:10" ht="20" customHeight="1">
      <c r="B33" s="134">
        <v>29</v>
      </c>
      <c r="C33" s="169" t="s">
        <v>181</v>
      </c>
      <c r="D33" s="136">
        <v>901</v>
      </c>
      <c r="E33" s="123"/>
      <c r="F33" s="123"/>
      <c r="G33" s="124"/>
      <c r="H33" s="125"/>
      <c r="I33" s="126"/>
      <c r="J33" s="137"/>
    </row>
    <row r="34" spans="1:10" ht="20" customHeight="1">
      <c r="A34" s="131"/>
      <c r="B34" s="134">
        <v>30</v>
      </c>
      <c r="C34" s="171" t="s">
        <v>182</v>
      </c>
      <c r="D34" s="136">
        <v>901</v>
      </c>
      <c r="E34" s="126"/>
      <c r="F34" s="126"/>
      <c r="G34" s="126"/>
      <c r="H34" s="126"/>
      <c r="I34" s="126"/>
      <c r="J34" s="137"/>
    </row>
    <row r="35" spans="1:10" s="130" customFormat="1" ht="20" customHeight="1">
      <c r="A35" s="132"/>
      <c r="B35" s="134">
        <v>31</v>
      </c>
      <c r="C35" s="171" t="s">
        <v>183</v>
      </c>
      <c r="D35" s="136">
        <v>901</v>
      </c>
      <c r="E35" s="127"/>
      <c r="F35" s="127"/>
      <c r="G35" s="127"/>
      <c r="H35" s="127"/>
      <c r="I35" s="127"/>
      <c r="J35" s="137"/>
    </row>
    <row r="36" spans="1:10" ht="20" customHeight="1">
      <c r="B36" s="134">
        <v>32</v>
      </c>
      <c r="C36" s="171" t="s">
        <v>184</v>
      </c>
      <c r="D36" s="136">
        <v>901</v>
      </c>
      <c r="E36" s="128"/>
      <c r="F36" s="128"/>
      <c r="G36" s="124"/>
      <c r="H36" s="125"/>
      <c r="I36" s="126"/>
      <c r="J36" s="137"/>
    </row>
    <row r="37" spans="1:10" ht="20" customHeight="1">
      <c r="B37" s="134">
        <v>33</v>
      </c>
      <c r="C37" s="171" t="s">
        <v>186</v>
      </c>
      <c r="D37" s="136">
        <v>901</v>
      </c>
      <c r="E37" s="123"/>
      <c r="F37" s="123"/>
      <c r="G37" s="124"/>
      <c r="H37" s="125"/>
      <c r="I37" s="126"/>
      <c r="J37" s="137"/>
    </row>
    <row r="38" spans="1:10" ht="20" customHeight="1">
      <c r="B38" s="134">
        <v>34</v>
      </c>
      <c r="C38" s="157" t="s">
        <v>187</v>
      </c>
      <c r="D38" s="136">
        <v>901</v>
      </c>
      <c r="E38" s="123"/>
      <c r="F38" s="123"/>
      <c r="G38" s="124"/>
      <c r="H38" s="125"/>
      <c r="I38" s="126"/>
      <c r="J38" s="137"/>
    </row>
    <row r="39" spans="1:10" ht="20" customHeight="1">
      <c r="B39" s="134">
        <v>35</v>
      </c>
      <c r="C39" s="137" t="s">
        <v>203</v>
      </c>
      <c r="D39" s="136">
        <v>901</v>
      </c>
      <c r="E39" s="123"/>
      <c r="F39" s="123"/>
      <c r="G39" s="124"/>
      <c r="H39" s="125"/>
      <c r="I39" s="126"/>
      <c r="J39" s="158"/>
    </row>
    <row r="40" spans="1:10" ht="20" customHeight="1">
      <c r="B40" s="134">
        <v>36</v>
      </c>
      <c r="C40" s="169" t="s">
        <v>188</v>
      </c>
      <c r="D40" s="136">
        <v>901</v>
      </c>
      <c r="E40" s="123"/>
      <c r="F40" s="123"/>
      <c r="G40" s="124"/>
      <c r="H40" s="125"/>
      <c r="I40" s="126"/>
      <c r="J40" s="137"/>
    </row>
    <row r="41" spans="1:10" ht="20" customHeight="1">
      <c r="B41" s="134">
        <v>37</v>
      </c>
      <c r="C41" s="171" t="s">
        <v>189</v>
      </c>
      <c r="D41" s="136">
        <v>901</v>
      </c>
      <c r="E41" s="123"/>
      <c r="F41" s="123"/>
      <c r="G41" s="124"/>
      <c r="H41" s="125"/>
      <c r="I41" s="126"/>
      <c r="J41" s="137"/>
    </row>
    <row r="42" spans="1:10" ht="20" customHeight="1">
      <c r="B42" s="134">
        <v>38</v>
      </c>
      <c r="C42" s="135" t="s">
        <v>670</v>
      </c>
      <c r="D42" s="136">
        <v>901</v>
      </c>
      <c r="E42" s="126"/>
      <c r="F42" s="126"/>
      <c r="G42" s="126"/>
      <c r="H42" s="126"/>
      <c r="I42" s="126"/>
      <c r="J42" s="137"/>
    </row>
    <row r="43" spans="1:10" ht="20" customHeight="1">
      <c r="B43" s="134">
        <v>39</v>
      </c>
      <c r="C43" s="135"/>
      <c r="D43" s="136"/>
      <c r="E43" s="126"/>
      <c r="F43" s="126"/>
      <c r="G43" s="126"/>
      <c r="H43" s="126"/>
      <c r="I43" s="126"/>
      <c r="J43" s="137"/>
    </row>
    <row r="44" spans="1:10" ht="20" customHeight="1">
      <c r="B44" s="134">
        <v>40</v>
      </c>
      <c r="C44" s="135"/>
      <c r="D44" s="136"/>
      <c r="E44" s="126"/>
      <c r="F44" s="126"/>
      <c r="G44" s="126"/>
      <c r="H44" s="126"/>
      <c r="I44" s="126"/>
      <c r="J44" s="158"/>
    </row>
    <row r="45" spans="1:10" ht="20" customHeight="1">
      <c r="B45" s="134">
        <v>41</v>
      </c>
      <c r="C45" s="135"/>
      <c r="D45" s="136"/>
      <c r="E45" s="126"/>
      <c r="F45" s="126"/>
      <c r="G45" s="126"/>
      <c r="H45" s="126"/>
      <c r="I45" s="126"/>
      <c r="J45" s="137"/>
    </row>
    <row r="46" spans="1:10" ht="20" customHeight="1">
      <c r="B46" s="134">
        <v>42</v>
      </c>
      <c r="C46" s="135"/>
      <c r="D46" s="136"/>
      <c r="E46" s="126"/>
      <c r="F46" s="126"/>
      <c r="G46" s="126"/>
      <c r="H46" s="126"/>
      <c r="I46" s="126"/>
      <c r="J46" s="137"/>
    </row>
    <row r="47" spans="1:10" ht="20" customHeight="1">
      <c r="B47" s="134">
        <v>43</v>
      </c>
      <c r="C47" s="135"/>
      <c r="D47" s="136"/>
      <c r="E47" s="126"/>
      <c r="F47" s="126"/>
      <c r="G47" s="126"/>
      <c r="H47" s="126"/>
      <c r="I47" s="126"/>
      <c r="J47" s="137"/>
    </row>
    <row r="48" spans="1:10" ht="20" customHeight="1">
      <c r="B48" s="134">
        <v>44</v>
      </c>
      <c r="C48" s="138"/>
      <c r="D48" s="129"/>
      <c r="E48" s="126"/>
      <c r="F48" s="126"/>
      <c r="G48" s="126"/>
      <c r="H48" s="126"/>
      <c r="I48" s="126"/>
      <c r="J48" s="138"/>
    </row>
    <row r="49" spans="2:10" ht="20" customHeight="1">
      <c r="B49" s="134">
        <v>45</v>
      </c>
      <c r="C49" s="138"/>
      <c r="D49" s="129"/>
      <c r="E49" s="126"/>
      <c r="F49" s="126"/>
      <c r="G49" s="126"/>
      <c r="H49" s="126"/>
      <c r="I49" s="126"/>
      <c r="J49" s="138"/>
    </row>
  </sheetData>
  <sortState ref="C5:J41">
    <sortCondition ref="C5:C41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zoomScale="150" zoomScaleNormal="150" zoomScalePageLayoutView="150" workbookViewId="0">
      <selection sqref="A1:J44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647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76" t="s">
        <v>612</v>
      </c>
      <c r="D5" s="177">
        <v>902</v>
      </c>
      <c r="E5" s="123"/>
      <c r="F5" s="123"/>
      <c r="G5" s="124"/>
      <c r="H5" s="125"/>
      <c r="I5" s="126"/>
      <c r="J5" s="178"/>
    </row>
    <row r="6" spans="2:10" ht="20" customHeight="1">
      <c r="B6" s="134">
        <v>2</v>
      </c>
      <c r="C6" s="171" t="s">
        <v>205</v>
      </c>
      <c r="D6" s="177">
        <v>902</v>
      </c>
      <c r="E6" s="128"/>
      <c r="F6" s="128"/>
      <c r="G6" s="124"/>
      <c r="H6" s="125"/>
      <c r="I6" s="126"/>
      <c r="J6" s="137"/>
    </row>
    <row r="7" spans="2:10" ht="20" customHeight="1">
      <c r="B7" s="134">
        <v>3</v>
      </c>
      <c r="C7" s="160" t="s">
        <v>673</v>
      </c>
      <c r="D7" s="233">
        <v>902</v>
      </c>
      <c r="E7" s="129"/>
      <c r="F7" s="129"/>
      <c r="G7" s="205"/>
      <c r="H7" s="206"/>
      <c r="I7" s="138"/>
      <c r="J7" s="158" t="s">
        <v>689</v>
      </c>
    </row>
    <row r="8" spans="2:10" ht="20" customHeight="1">
      <c r="B8" s="134">
        <v>4</v>
      </c>
      <c r="C8" s="171" t="s">
        <v>206</v>
      </c>
      <c r="D8" s="177">
        <v>902</v>
      </c>
      <c r="E8" s="123"/>
      <c r="F8" s="123"/>
      <c r="G8" s="124"/>
      <c r="H8" s="125"/>
      <c r="I8" s="126"/>
      <c r="J8" s="137"/>
    </row>
    <row r="9" spans="2:10" ht="20" customHeight="1">
      <c r="B9" s="134">
        <v>5</v>
      </c>
      <c r="C9" s="157" t="s">
        <v>208</v>
      </c>
      <c r="D9" s="177">
        <v>902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37" t="s">
        <v>190</v>
      </c>
      <c r="D10" s="177">
        <v>902</v>
      </c>
      <c r="E10" s="123"/>
      <c r="F10" s="123"/>
      <c r="G10" s="124"/>
      <c r="H10" s="125"/>
      <c r="I10" s="126"/>
      <c r="J10" s="137"/>
    </row>
    <row r="11" spans="2:10" ht="20" customHeight="1">
      <c r="B11" s="134">
        <v>7</v>
      </c>
      <c r="C11" s="137" t="s">
        <v>586</v>
      </c>
      <c r="D11" s="177">
        <v>902</v>
      </c>
      <c r="E11" s="123"/>
      <c r="F11" s="123"/>
      <c r="G11" s="124"/>
      <c r="H11" s="125"/>
      <c r="I11" s="126"/>
      <c r="J11" s="137"/>
    </row>
    <row r="12" spans="2:10" ht="20" customHeight="1">
      <c r="B12" s="134">
        <v>8</v>
      </c>
      <c r="C12" s="171" t="s">
        <v>209</v>
      </c>
      <c r="D12" s="177">
        <v>902</v>
      </c>
      <c r="E12" s="123"/>
      <c r="F12" s="123"/>
      <c r="G12" s="124"/>
      <c r="H12" s="125"/>
      <c r="I12" s="126"/>
      <c r="J12" s="137"/>
    </row>
    <row r="13" spans="2:10" ht="20" customHeight="1">
      <c r="B13" s="224">
        <v>9</v>
      </c>
      <c r="C13" s="231" t="s">
        <v>587</v>
      </c>
      <c r="D13" s="232">
        <v>902</v>
      </c>
      <c r="E13" s="225"/>
      <c r="F13" s="225"/>
      <c r="G13" s="124"/>
      <c r="H13" s="125"/>
      <c r="I13" s="126"/>
      <c r="J13" s="137" t="s">
        <v>592</v>
      </c>
    </row>
    <row r="14" spans="2:10" ht="20" customHeight="1">
      <c r="B14" s="134">
        <v>10</v>
      </c>
      <c r="C14" s="157" t="s">
        <v>210</v>
      </c>
      <c r="D14" s="177">
        <v>902</v>
      </c>
      <c r="E14" s="123"/>
      <c r="F14" s="123"/>
      <c r="G14" s="124"/>
      <c r="H14" s="125"/>
      <c r="I14" s="126"/>
      <c r="J14" s="137"/>
    </row>
    <row r="15" spans="2:10" ht="20" customHeight="1">
      <c r="B15" s="134">
        <v>11</v>
      </c>
      <c r="C15" s="137" t="s">
        <v>192</v>
      </c>
      <c r="D15" s="177">
        <v>902</v>
      </c>
      <c r="E15" s="126"/>
      <c r="F15" s="126"/>
      <c r="G15" s="126"/>
      <c r="H15" s="126"/>
      <c r="I15" s="126"/>
      <c r="J15" s="137"/>
    </row>
    <row r="16" spans="2:10" ht="20" customHeight="1">
      <c r="B16" s="134">
        <v>12</v>
      </c>
      <c r="C16" s="137" t="s">
        <v>193</v>
      </c>
      <c r="D16" s="177">
        <v>902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71" t="s">
        <v>211</v>
      </c>
      <c r="D17" s="177">
        <v>902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54" t="s">
        <v>194</v>
      </c>
      <c r="D18" s="177">
        <v>902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69" t="s">
        <v>212</v>
      </c>
      <c r="D19" s="177">
        <v>902</v>
      </c>
      <c r="E19" s="123"/>
      <c r="F19" s="123"/>
      <c r="G19" s="124"/>
      <c r="H19" s="125"/>
      <c r="I19" s="126"/>
      <c r="J19" s="137"/>
    </row>
    <row r="20" spans="2:10" ht="20" customHeight="1">
      <c r="B20" s="134">
        <v>16</v>
      </c>
      <c r="C20" s="137" t="s">
        <v>590</v>
      </c>
      <c r="D20" s="177">
        <v>902</v>
      </c>
      <c r="E20" s="126"/>
      <c r="F20" s="126"/>
      <c r="G20" s="126"/>
      <c r="H20" s="126"/>
      <c r="I20" s="126"/>
      <c r="J20" s="137"/>
    </row>
    <row r="21" spans="2:10" ht="20" customHeight="1">
      <c r="B21" s="134">
        <v>17</v>
      </c>
      <c r="C21" s="169" t="s">
        <v>213</v>
      </c>
      <c r="D21" s="177">
        <v>902</v>
      </c>
      <c r="E21" s="128"/>
      <c r="F21" s="128"/>
      <c r="G21" s="124"/>
      <c r="H21" s="125"/>
      <c r="I21" s="126"/>
      <c r="J21" s="137"/>
    </row>
    <row r="22" spans="2:10" ht="20" customHeight="1">
      <c r="B22" s="134">
        <v>18</v>
      </c>
      <c r="C22" s="180" t="s">
        <v>588</v>
      </c>
      <c r="D22" s="177">
        <v>902</v>
      </c>
      <c r="E22" s="126"/>
      <c r="F22" s="126"/>
      <c r="G22" s="126"/>
      <c r="H22" s="126"/>
      <c r="I22" s="126"/>
      <c r="J22" s="137" t="s">
        <v>592</v>
      </c>
    </row>
    <row r="23" spans="2:10" ht="20" customHeight="1">
      <c r="B23" s="134">
        <v>19</v>
      </c>
      <c r="C23" s="169" t="s">
        <v>198</v>
      </c>
      <c r="D23" s="177">
        <v>902</v>
      </c>
      <c r="E23" s="123"/>
      <c r="F23" s="123"/>
      <c r="G23" s="124"/>
      <c r="H23" s="125"/>
      <c r="I23" s="126"/>
      <c r="J23" s="157"/>
    </row>
    <row r="24" spans="2:10" ht="20" customHeight="1">
      <c r="B24" s="134">
        <v>20</v>
      </c>
      <c r="C24" s="169" t="s">
        <v>671</v>
      </c>
      <c r="D24" s="177">
        <v>902</v>
      </c>
      <c r="E24" s="123"/>
      <c r="F24" s="123"/>
      <c r="G24" s="124"/>
      <c r="H24" s="125"/>
      <c r="I24" s="126"/>
      <c r="J24" s="157"/>
    </row>
    <row r="25" spans="2:10" ht="20" customHeight="1">
      <c r="B25" s="134">
        <v>21</v>
      </c>
      <c r="C25" s="169" t="s">
        <v>214</v>
      </c>
      <c r="D25" s="177">
        <v>902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57" t="s">
        <v>215</v>
      </c>
      <c r="D26" s="177">
        <v>902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57" t="s">
        <v>201</v>
      </c>
      <c r="D27" s="177">
        <v>902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35" t="s">
        <v>672</v>
      </c>
      <c r="D28" s="177">
        <v>902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71" t="s">
        <v>217</v>
      </c>
      <c r="D29" s="177">
        <v>902</v>
      </c>
      <c r="E29" s="123"/>
      <c r="F29" s="123"/>
      <c r="G29" s="124"/>
      <c r="H29" s="125"/>
      <c r="I29" s="126"/>
      <c r="J29" s="137"/>
    </row>
    <row r="30" spans="2:10" ht="20" customHeight="1">
      <c r="B30" s="134">
        <v>26</v>
      </c>
      <c r="C30" s="168" t="s">
        <v>218</v>
      </c>
      <c r="D30" s="177">
        <v>902</v>
      </c>
      <c r="E30" s="123"/>
      <c r="F30" s="123"/>
      <c r="G30" s="124"/>
      <c r="H30" s="125"/>
      <c r="I30" s="126"/>
      <c r="J30" s="137"/>
    </row>
    <row r="31" spans="2:10" s="130" customFormat="1" ht="20" customHeight="1">
      <c r="B31" s="134">
        <v>27</v>
      </c>
      <c r="C31" s="171" t="s">
        <v>219</v>
      </c>
      <c r="D31" s="177">
        <v>902</v>
      </c>
      <c r="E31" s="123"/>
      <c r="F31" s="123"/>
      <c r="G31" s="124"/>
      <c r="H31" s="125"/>
      <c r="I31" s="126"/>
      <c r="J31" s="137"/>
    </row>
    <row r="32" spans="2:10" ht="20" customHeight="1">
      <c r="B32" s="134">
        <v>28</v>
      </c>
      <c r="C32" s="171" t="s">
        <v>220</v>
      </c>
      <c r="D32" s="177">
        <v>902</v>
      </c>
      <c r="E32" s="123"/>
      <c r="F32" s="123"/>
      <c r="G32" s="124"/>
      <c r="H32" s="125"/>
      <c r="I32" s="126"/>
      <c r="J32" s="137"/>
    </row>
    <row r="33" spans="1:10" ht="20" customHeight="1">
      <c r="B33" s="134">
        <v>29</v>
      </c>
      <c r="C33" s="171" t="s">
        <v>221</v>
      </c>
      <c r="D33" s="177">
        <v>902</v>
      </c>
      <c r="E33" s="127"/>
      <c r="F33" s="127"/>
      <c r="G33" s="127"/>
      <c r="H33" s="127"/>
      <c r="I33" s="127"/>
      <c r="J33" s="137"/>
    </row>
    <row r="34" spans="1:10" ht="20" customHeight="1">
      <c r="A34" s="131"/>
      <c r="B34" s="134">
        <v>30</v>
      </c>
      <c r="C34" s="157" t="s">
        <v>222</v>
      </c>
      <c r="D34" s="177">
        <v>902</v>
      </c>
      <c r="E34" s="123"/>
      <c r="F34" s="123"/>
      <c r="G34" s="124"/>
      <c r="H34" s="125"/>
      <c r="I34" s="126"/>
      <c r="J34" s="137"/>
    </row>
    <row r="35" spans="1:10" s="130" customFormat="1" ht="20" customHeight="1">
      <c r="A35" s="132"/>
      <c r="B35" s="134">
        <v>31</v>
      </c>
      <c r="C35" s="157" t="s">
        <v>223</v>
      </c>
      <c r="D35" s="177">
        <v>902</v>
      </c>
      <c r="E35" s="123"/>
      <c r="F35" s="123"/>
      <c r="G35" s="124"/>
      <c r="H35" s="125"/>
      <c r="I35" s="126"/>
      <c r="J35" s="137"/>
    </row>
    <row r="36" spans="1:10" ht="20" customHeight="1">
      <c r="B36" s="134">
        <v>32</v>
      </c>
      <c r="C36" s="157" t="s">
        <v>224</v>
      </c>
      <c r="D36" s="177">
        <v>902</v>
      </c>
      <c r="E36" s="126"/>
      <c r="F36" s="126"/>
      <c r="G36" s="126"/>
      <c r="H36" s="126"/>
      <c r="I36" s="126"/>
      <c r="J36" s="137"/>
    </row>
    <row r="37" spans="1:10" ht="20" customHeight="1">
      <c r="B37" s="134">
        <v>33</v>
      </c>
      <c r="C37" s="171" t="s">
        <v>225</v>
      </c>
      <c r="D37" s="177">
        <v>902</v>
      </c>
      <c r="E37" s="127"/>
      <c r="F37" s="127"/>
      <c r="G37" s="127"/>
      <c r="H37" s="127"/>
      <c r="I37" s="127"/>
      <c r="J37" s="137"/>
    </row>
    <row r="38" spans="1:10" ht="20" customHeight="1">
      <c r="B38" s="134">
        <v>34</v>
      </c>
      <c r="C38" s="179" t="s">
        <v>589</v>
      </c>
      <c r="D38" s="177">
        <v>902</v>
      </c>
      <c r="E38" s="128"/>
      <c r="F38" s="128"/>
      <c r="G38" s="124"/>
      <c r="H38" s="125"/>
      <c r="I38" s="126"/>
      <c r="J38" s="158" t="s">
        <v>689</v>
      </c>
    </row>
    <row r="39" spans="1:10" ht="20" customHeight="1">
      <c r="B39" s="134">
        <v>35</v>
      </c>
      <c r="C39" s="168" t="s">
        <v>226</v>
      </c>
      <c r="D39" s="177">
        <v>902</v>
      </c>
      <c r="E39" s="123"/>
      <c r="F39" s="123"/>
      <c r="G39" s="124"/>
      <c r="H39" s="125"/>
      <c r="I39" s="126"/>
      <c r="J39" s="137"/>
    </row>
    <row r="40" spans="1:10" ht="20" customHeight="1">
      <c r="B40" s="134">
        <v>36</v>
      </c>
      <c r="C40" s="162" t="s">
        <v>674</v>
      </c>
      <c r="D40" s="232">
        <v>902</v>
      </c>
      <c r="E40" s="126"/>
      <c r="F40" s="126"/>
      <c r="G40" s="126"/>
      <c r="H40" s="126"/>
      <c r="I40" s="126"/>
      <c r="J40" s="137"/>
    </row>
    <row r="41" spans="1:10" ht="20" customHeight="1">
      <c r="B41" s="134">
        <v>37</v>
      </c>
      <c r="C41" s="171" t="s">
        <v>227</v>
      </c>
      <c r="D41" s="177">
        <v>902</v>
      </c>
      <c r="E41" s="123"/>
      <c r="F41" s="123"/>
      <c r="G41" s="124"/>
      <c r="H41" s="125"/>
      <c r="I41" s="126"/>
      <c r="J41" s="137"/>
    </row>
    <row r="42" spans="1:10" ht="20" customHeight="1">
      <c r="B42" s="134">
        <v>38</v>
      </c>
      <c r="C42" s="171" t="s">
        <v>228</v>
      </c>
      <c r="D42" s="177">
        <v>902</v>
      </c>
      <c r="E42" s="123"/>
      <c r="F42" s="123"/>
      <c r="G42" s="124"/>
      <c r="H42" s="125"/>
      <c r="I42" s="126"/>
      <c r="J42" s="137"/>
    </row>
    <row r="43" spans="1:10" ht="20" customHeight="1">
      <c r="B43" s="134">
        <v>39</v>
      </c>
      <c r="C43" s="135"/>
      <c r="D43" s="136"/>
      <c r="E43" s="126"/>
      <c r="F43" s="126"/>
      <c r="G43" s="126"/>
      <c r="H43" s="126"/>
      <c r="I43" s="126"/>
      <c r="J43" s="137"/>
    </row>
    <row r="44" spans="1:10" ht="20" customHeight="1">
      <c r="B44" s="134">
        <v>40</v>
      </c>
      <c r="C44" s="135"/>
      <c r="D44" s="136"/>
      <c r="E44" s="126"/>
      <c r="F44" s="126"/>
      <c r="G44" s="126"/>
      <c r="H44" s="126"/>
      <c r="I44" s="126"/>
      <c r="J44" s="158"/>
    </row>
  </sheetData>
  <sortState ref="C5:J42">
    <sortCondition ref="C5:C42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9"/>
  <sheetViews>
    <sheetView topLeftCell="A39" zoomScale="150" zoomScaleNormal="150" zoomScalePageLayoutView="150" workbookViewId="0">
      <selection sqref="A1:J49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633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35" t="s">
        <v>90</v>
      </c>
      <c r="D5" s="136">
        <v>1001</v>
      </c>
      <c r="E5" s="123"/>
      <c r="F5" s="123"/>
      <c r="G5" s="124"/>
      <c r="H5" s="125"/>
      <c r="I5" s="126"/>
      <c r="J5" s="178"/>
    </row>
    <row r="6" spans="2:10" ht="20" customHeight="1">
      <c r="B6" s="134">
        <v>2</v>
      </c>
      <c r="C6" s="135" t="s">
        <v>91</v>
      </c>
      <c r="D6" s="136">
        <v>1001</v>
      </c>
      <c r="E6" s="128"/>
      <c r="F6" s="128"/>
      <c r="G6" s="124"/>
      <c r="H6" s="125"/>
      <c r="I6" s="126"/>
      <c r="J6" s="178"/>
    </row>
    <row r="7" spans="2:10" ht="20" customHeight="1">
      <c r="B7" s="134">
        <v>3</v>
      </c>
      <c r="C7" s="160" t="s">
        <v>600</v>
      </c>
      <c r="D7" s="136">
        <v>1001</v>
      </c>
      <c r="E7" s="123"/>
      <c r="F7" s="123"/>
      <c r="G7" s="124"/>
      <c r="H7" s="125"/>
      <c r="I7" s="126"/>
      <c r="J7" s="188" t="s">
        <v>572</v>
      </c>
    </row>
    <row r="8" spans="2:10" ht="20" customHeight="1">
      <c r="B8" s="224">
        <v>4</v>
      </c>
      <c r="C8" s="162" t="s">
        <v>64</v>
      </c>
      <c r="D8" s="163">
        <v>1001</v>
      </c>
      <c r="E8" s="225"/>
      <c r="F8" s="225"/>
      <c r="G8" s="124"/>
      <c r="H8" s="125"/>
      <c r="I8" s="126"/>
      <c r="J8" s="187" t="s">
        <v>592</v>
      </c>
    </row>
    <row r="9" spans="2:10" ht="20" customHeight="1">
      <c r="B9" s="134">
        <v>5</v>
      </c>
      <c r="C9" s="135" t="s">
        <v>92</v>
      </c>
      <c r="D9" s="136">
        <v>1001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35" t="s">
        <v>93</v>
      </c>
      <c r="D10" s="136">
        <v>1001</v>
      </c>
      <c r="E10" s="123"/>
      <c r="F10" s="123"/>
      <c r="G10" s="124"/>
      <c r="H10" s="125"/>
      <c r="I10" s="126"/>
      <c r="J10" s="158" t="s">
        <v>592</v>
      </c>
    </row>
    <row r="11" spans="2:10" ht="20" customHeight="1">
      <c r="B11" s="224">
        <v>7</v>
      </c>
      <c r="C11" s="162" t="s">
        <v>22</v>
      </c>
      <c r="D11" s="163">
        <v>1001</v>
      </c>
      <c r="E11" s="225"/>
      <c r="F11" s="225"/>
      <c r="G11" s="124"/>
      <c r="H11" s="125"/>
      <c r="I11" s="126"/>
      <c r="J11" s="137" t="s">
        <v>592</v>
      </c>
    </row>
    <row r="12" spans="2:10" ht="20" customHeight="1">
      <c r="B12" s="134">
        <v>8</v>
      </c>
      <c r="C12" s="135" t="s">
        <v>94</v>
      </c>
      <c r="D12" s="136">
        <v>1001</v>
      </c>
      <c r="E12" s="123"/>
      <c r="F12" s="123"/>
      <c r="G12" s="124"/>
      <c r="H12" s="125"/>
      <c r="I12" s="126"/>
      <c r="J12" s="158"/>
    </row>
    <row r="13" spans="2:10" ht="20" customHeight="1">
      <c r="B13" s="134">
        <v>9</v>
      </c>
      <c r="C13" s="186" t="s">
        <v>605</v>
      </c>
      <c r="D13" s="136">
        <v>1001</v>
      </c>
      <c r="E13" s="126"/>
      <c r="F13" s="126"/>
      <c r="G13" s="126"/>
      <c r="H13" s="126"/>
      <c r="I13" s="126"/>
      <c r="J13" s="137"/>
    </row>
    <row r="14" spans="2:10" ht="20" customHeight="1">
      <c r="B14" s="134">
        <v>10</v>
      </c>
      <c r="C14" s="135" t="s">
        <v>95</v>
      </c>
      <c r="D14" s="136">
        <v>1001</v>
      </c>
      <c r="E14" s="123"/>
      <c r="F14" s="123"/>
      <c r="G14" s="124"/>
      <c r="H14" s="125"/>
      <c r="I14" s="126"/>
      <c r="J14" s="137"/>
    </row>
    <row r="15" spans="2:10" ht="20" customHeight="1">
      <c r="B15" s="134">
        <v>11</v>
      </c>
      <c r="C15" s="135" t="s">
        <v>96</v>
      </c>
      <c r="D15" s="136">
        <v>1001</v>
      </c>
      <c r="E15" s="123"/>
      <c r="F15" s="123"/>
      <c r="G15" s="124"/>
      <c r="H15" s="125"/>
      <c r="I15" s="126"/>
      <c r="J15" s="137" t="s">
        <v>592</v>
      </c>
    </row>
    <row r="16" spans="2:10" ht="20" customHeight="1">
      <c r="B16" s="134">
        <v>12</v>
      </c>
      <c r="C16" s="135" t="s">
        <v>98</v>
      </c>
      <c r="D16" s="136">
        <v>1001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35" t="s">
        <v>99</v>
      </c>
      <c r="D17" s="136">
        <v>1001</v>
      </c>
      <c r="E17" s="123"/>
      <c r="F17" s="123"/>
      <c r="G17" s="124"/>
      <c r="H17" s="125"/>
      <c r="I17" s="126"/>
      <c r="J17" s="158" t="s">
        <v>592</v>
      </c>
    </row>
    <row r="18" spans="2:10" ht="20" customHeight="1">
      <c r="B18" s="134">
        <v>14</v>
      </c>
      <c r="C18" s="135" t="s">
        <v>100</v>
      </c>
      <c r="D18" s="136">
        <v>1001</v>
      </c>
      <c r="E18" s="126"/>
      <c r="F18" s="126"/>
      <c r="G18" s="126"/>
      <c r="H18" s="126"/>
      <c r="I18" s="126"/>
      <c r="J18" s="158" t="s">
        <v>592</v>
      </c>
    </row>
    <row r="19" spans="2:10" ht="20" customHeight="1">
      <c r="B19" s="134">
        <v>15</v>
      </c>
      <c r="C19" s="135" t="s">
        <v>101</v>
      </c>
      <c r="D19" s="136">
        <v>1001</v>
      </c>
      <c r="E19" s="128"/>
      <c r="F19" s="128"/>
      <c r="G19" s="124"/>
      <c r="H19" s="125"/>
      <c r="I19" s="126"/>
      <c r="J19" s="137"/>
    </row>
    <row r="20" spans="2:10" ht="20" customHeight="1">
      <c r="B20" s="134">
        <v>16</v>
      </c>
      <c r="C20" s="135" t="s">
        <v>102</v>
      </c>
      <c r="D20" s="136">
        <v>1001</v>
      </c>
      <c r="E20" s="126"/>
      <c r="F20" s="126"/>
      <c r="G20" s="126"/>
      <c r="H20" s="126"/>
      <c r="I20" s="126"/>
      <c r="J20" s="137"/>
    </row>
    <row r="21" spans="2:10" ht="20" customHeight="1">
      <c r="B21" s="134">
        <v>17</v>
      </c>
      <c r="C21" s="135" t="s">
        <v>103</v>
      </c>
      <c r="D21" s="136">
        <v>1001</v>
      </c>
      <c r="E21" s="123"/>
      <c r="F21" s="123"/>
      <c r="G21" s="124"/>
      <c r="H21" s="125"/>
      <c r="I21" s="126"/>
      <c r="J21" s="137"/>
    </row>
    <row r="22" spans="2:10" ht="20" customHeight="1">
      <c r="B22" s="134">
        <v>18</v>
      </c>
      <c r="C22" s="162" t="s">
        <v>591</v>
      </c>
      <c r="D22" s="136">
        <v>1001</v>
      </c>
      <c r="E22" s="123"/>
      <c r="F22" s="123"/>
      <c r="G22" s="124"/>
      <c r="H22" s="125"/>
      <c r="I22" s="126"/>
      <c r="J22" s="137"/>
    </row>
    <row r="23" spans="2:10" ht="20" customHeight="1">
      <c r="B23" s="134">
        <v>19</v>
      </c>
      <c r="C23" s="135" t="s">
        <v>104</v>
      </c>
      <c r="D23" s="136">
        <v>1001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35" t="s">
        <v>105</v>
      </c>
      <c r="D24" s="136">
        <v>1001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87" t="s">
        <v>124</v>
      </c>
      <c r="D25" s="136">
        <v>1001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87" t="s">
        <v>78</v>
      </c>
      <c r="D26" s="136">
        <v>1001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35" t="s">
        <v>106</v>
      </c>
      <c r="D27" s="136">
        <v>1001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35" t="s">
        <v>107</v>
      </c>
      <c r="D28" s="136">
        <v>1001</v>
      </c>
      <c r="E28" s="123"/>
      <c r="F28" s="123"/>
      <c r="G28" s="124"/>
      <c r="H28" s="125"/>
      <c r="I28" s="126"/>
      <c r="J28" s="158" t="s">
        <v>592</v>
      </c>
    </row>
    <row r="29" spans="2:10" ht="20" customHeight="1">
      <c r="B29" s="134">
        <v>25</v>
      </c>
      <c r="C29" s="135" t="s">
        <v>108</v>
      </c>
      <c r="D29" s="136">
        <v>1001</v>
      </c>
      <c r="E29" s="123"/>
      <c r="F29" s="123"/>
      <c r="G29" s="124"/>
      <c r="H29" s="125"/>
      <c r="I29" s="126"/>
      <c r="J29" s="137"/>
    </row>
    <row r="30" spans="2:10" s="130" customFormat="1" ht="20" customHeight="1">
      <c r="B30" s="134">
        <v>26</v>
      </c>
      <c r="C30" s="135" t="s">
        <v>601</v>
      </c>
      <c r="D30" s="136">
        <v>1001</v>
      </c>
      <c r="E30" s="127"/>
      <c r="F30" s="127"/>
      <c r="G30" s="127"/>
      <c r="H30" s="127"/>
      <c r="I30" s="127"/>
      <c r="J30" s="137"/>
    </row>
    <row r="31" spans="2:10" ht="20" customHeight="1">
      <c r="B31" s="134">
        <v>27</v>
      </c>
      <c r="C31" s="135" t="s">
        <v>643</v>
      </c>
      <c r="D31" s="136">
        <v>1001</v>
      </c>
      <c r="E31" s="123"/>
      <c r="F31" s="123"/>
      <c r="G31" s="124"/>
      <c r="H31" s="125"/>
      <c r="I31" s="126"/>
      <c r="J31" s="158" t="s">
        <v>592</v>
      </c>
    </row>
    <row r="32" spans="2:10" ht="20" customHeight="1">
      <c r="B32" s="134">
        <v>28</v>
      </c>
      <c r="C32" s="158" t="s">
        <v>599</v>
      </c>
      <c r="D32" s="136">
        <v>1001</v>
      </c>
      <c r="E32" s="123"/>
      <c r="F32" s="123"/>
      <c r="G32" s="124"/>
      <c r="H32" s="125"/>
      <c r="I32" s="126"/>
      <c r="J32" s="158" t="s">
        <v>572</v>
      </c>
    </row>
    <row r="33" spans="1:10" ht="20" customHeight="1">
      <c r="A33" s="131"/>
      <c r="B33" s="134">
        <v>29</v>
      </c>
      <c r="C33" s="135" t="s">
        <v>111</v>
      </c>
      <c r="D33" s="136">
        <v>1001</v>
      </c>
      <c r="E33" s="126"/>
      <c r="F33" s="126"/>
      <c r="G33" s="126"/>
      <c r="H33" s="126"/>
      <c r="I33" s="126"/>
      <c r="J33" s="158"/>
    </row>
    <row r="34" spans="1:10" s="130" customFormat="1" ht="20" customHeight="1">
      <c r="A34" s="132"/>
      <c r="B34" s="134">
        <v>30</v>
      </c>
      <c r="C34" s="135" t="s">
        <v>112</v>
      </c>
      <c r="D34" s="136">
        <v>1001</v>
      </c>
      <c r="E34" s="127"/>
      <c r="F34" s="127"/>
      <c r="G34" s="127"/>
      <c r="H34" s="127"/>
      <c r="I34" s="127"/>
      <c r="J34" s="158" t="s">
        <v>592</v>
      </c>
    </row>
    <row r="35" spans="1:10" ht="20" customHeight="1">
      <c r="B35" s="134">
        <v>31</v>
      </c>
      <c r="C35" s="135" t="s">
        <v>113</v>
      </c>
      <c r="D35" s="136">
        <v>1001</v>
      </c>
      <c r="E35" s="128"/>
      <c r="F35" s="128"/>
      <c r="G35" s="124"/>
      <c r="H35" s="125"/>
      <c r="I35" s="126"/>
      <c r="J35" s="137"/>
    </row>
    <row r="36" spans="1:10" ht="20" customHeight="1">
      <c r="B36" s="134">
        <v>32</v>
      </c>
      <c r="C36" s="135" t="s">
        <v>114</v>
      </c>
      <c r="D36" s="136">
        <v>1001</v>
      </c>
      <c r="E36" s="123"/>
      <c r="F36" s="123"/>
      <c r="G36" s="124"/>
      <c r="H36" s="125"/>
      <c r="I36" s="126"/>
      <c r="J36" s="137"/>
    </row>
    <row r="37" spans="1:10" ht="20" customHeight="1">
      <c r="B37" s="134">
        <v>33</v>
      </c>
      <c r="C37" s="135" t="s">
        <v>115</v>
      </c>
      <c r="D37" s="136">
        <v>1001</v>
      </c>
      <c r="E37" s="123"/>
      <c r="F37" s="123"/>
      <c r="G37" s="124"/>
      <c r="H37" s="125"/>
      <c r="I37" s="126"/>
      <c r="J37" s="137"/>
    </row>
    <row r="38" spans="1:10" ht="20" customHeight="1">
      <c r="B38" s="134">
        <v>34</v>
      </c>
      <c r="C38" s="135" t="s">
        <v>116</v>
      </c>
      <c r="D38" s="136">
        <v>1001</v>
      </c>
      <c r="E38" s="123"/>
      <c r="F38" s="123"/>
      <c r="G38" s="124"/>
      <c r="H38" s="125"/>
      <c r="I38" s="126"/>
      <c r="J38" s="158" t="s">
        <v>592</v>
      </c>
    </row>
    <row r="39" spans="1:10" ht="20" customHeight="1">
      <c r="B39" s="134">
        <v>35</v>
      </c>
      <c r="C39" s="135" t="s">
        <v>152</v>
      </c>
      <c r="D39" s="136">
        <v>1001</v>
      </c>
      <c r="E39" s="123"/>
      <c r="F39" s="123"/>
      <c r="G39" s="124"/>
      <c r="H39" s="125"/>
      <c r="I39" s="126"/>
      <c r="J39" s="137"/>
    </row>
    <row r="40" spans="1:10" ht="20" customHeight="1">
      <c r="B40" s="134">
        <v>36</v>
      </c>
      <c r="C40" s="135" t="s">
        <v>117</v>
      </c>
      <c r="D40" s="136">
        <v>1001</v>
      </c>
      <c r="E40" s="123"/>
      <c r="F40" s="123"/>
      <c r="G40" s="124"/>
      <c r="H40" s="125"/>
      <c r="I40" s="126"/>
      <c r="J40" s="137"/>
    </row>
    <row r="41" spans="1:10" ht="20" customHeight="1">
      <c r="B41" s="134">
        <v>37</v>
      </c>
      <c r="C41" s="135" t="s">
        <v>118</v>
      </c>
      <c r="D41" s="136">
        <v>1001</v>
      </c>
      <c r="E41" s="126"/>
      <c r="F41" s="126"/>
      <c r="G41" s="126"/>
      <c r="H41" s="126"/>
      <c r="I41" s="126"/>
      <c r="J41" s="137"/>
    </row>
    <row r="42" spans="1:10" ht="20" customHeight="1">
      <c r="B42" s="134">
        <v>38</v>
      </c>
      <c r="C42" s="135" t="s">
        <v>119</v>
      </c>
      <c r="D42" s="136">
        <v>1001</v>
      </c>
      <c r="E42" s="126"/>
      <c r="F42" s="126"/>
      <c r="G42" s="126"/>
      <c r="H42" s="126"/>
      <c r="I42" s="126"/>
      <c r="J42" s="158" t="s">
        <v>592</v>
      </c>
    </row>
    <row r="43" spans="1:10" ht="20" customHeight="1">
      <c r="B43" s="134">
        <v>39</v>
      </c>
      <c r="C43" s="135" t="s">
        <v>120</v>
      </c>
      <c r="D43" s="136">
        <v>1001</v>
      </c>
      <c r="E43" s="126"/>
      <c r="F43" s="126"/>
      <c r="G43" s="126"/>
      <c r="H43" s="126"/>
      <c r="I43" s="126"/>
      <c r="J43" s="137"/>
    </row>
    <row r="44" spans="1:10" ht="20" customHeight="1">
      <c r="B44" s="134">
        <v>40</v>
      </c>
      <c r="C44" s="135" t="s">
        <v>154</v>
      </c>
      <c r="D44" s="136">
        <v>1001</v>
      </c>
      <c r="E44" s="126"/>
      <c r="F44" s="126"/>
      <c r="G44" s="126"/>
      <c r="H44" s="126"/>
      <c r="I44" s="126"/>
      <c r="J44" s="137"/>
    </row>
    <row r="45" spans="1:10" ht="20" customHeight="1">
      <c r="B45" s="134">
        <v>41</v>
      </c>
      <c r="C45" s="135" t="s">
        <v>121</v>
      </c>
      <c r="D45" s="136">
        <v>1001</v>
      </c>
      <c r="E45" s="126"/>
      <c r="F45" s="126"/>
      <c r="G45" s="126"/>
      <c r="H45" s="126"/>
      <c r="I45" s="126"/>
      <c r="J45" s="137"/>
    </row>
    <row r="46" spans="1:10" ht="20" customHeight="1">
      <c r="B46" s="134">
        <v>42</v>
      </c>
      <c r="C46" s="135"/>
      <c r="D46" s="136"/>
      <c r="E46" s="126"/>
      <c r="F46" s="126"/>
      <c r="G46" s="126"/>
      <c r="H46" s="126"/>
      <c r="I46" s="126"/>
      <c r="J46" s="137"/>
    </row>
    <row r="47" spans="1:10" ht="20" customHeight="1">
      <c r="B47" s="134">
        <v>43</v>
      </c>
      <c r="C47" s="138"/>
      <c r="D47" s="129"/>
      <c r="E47" s="126"/>
      <c r="F47" s="126"/>
      <c r="G47" s="126"/>
      <c r="H47" s="126"/>
      <c r="I47" s="126"/>
      <c r="J47" s="138"/>
    </row>
    <row r="48" spans="1:10" ht="20" customHeight="1">
      <c r="B48" s="134">
        <v>44</v>
      </c>
      <c r="C48" s="138"/>
      <c r="D48" s="129"/>
      <c r="E48" s="126"/>
      <c r="F48" s="126"/>
      <c r="G48" s="126"/>
      <c r="H48" s="126"/>
      <c r="I48" s="126"/>
      <c r="J48" s="138"/>
    </row>
    <row r="49" spans="2:10" ht="20" customHeight="1">
      <c r="B49" s="134">
        <v>45</v>
      </c>
      <c r="C49" s="138"/>
      <c r="D49" s="129"/>
      <c r="E49" s="126"/>
      <c r="F49" s="126"/>
      <c r="G49" s="126"/>
      <c r="H49" s="126"/>
      <c r="I49" s="126"/>
      <c r="J49" s="138"/>
    </row>
  </sheetData>
  <sortState ref="C5:J45">
    <sortCondition ref="C5:C45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9"/>
  <sheetViews>
    <sheetView topLeftCell="A30" zoomScale="150" zoomScaleNormal="150" zoomScalePageLayoutView="150" workbookViewId="0">
      <selection sqref="A1:J49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634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89" t="s">
        <v>622</v>
      </c>
      <c r="D5" s="190">
        <v>1002</v>
      </c>
      <c r="E5" s="123"/>
      <c r="F5" s="123"/>
      <c r="G5" s="124"/>
      <c r="H5" s="125"/>
      <c r="I5" s="126"/>
      <c r="J5" s="178"/>
    </row>
    <row r="6" spans="2:10" ht="20" customHeight="1">
      <c r="B6" s="134">
        <v>2</v>
      </c>
      <c r="C6" s="189" t="s">
        <v>623</v>
      </c>
      <c r="D6" s="190">
        <v>1002</v>
      </c>
      <c r="E6" s="128"/>
      <c r="F6" s="128"/>
      <c r="G6" s="124"/>
      <c r="H6" s="125"/>
      <c r="I6" s="126"/>
      <c r="J6" s="178"/>
    </row>
    <row r="7" spans="2:10" ht="20" customHeight="1">
      <c r="B7" s="134">
        <v>3</v>
      </c>
      <c r="C7" s="191" t="s">
        <v>649</v>
      </c>
      <c r="D7" s="190">
        <v>1002</v>
      </c>
      <c r="E7" s="123"/>
      <c r="F7" s="123"/>
      <c r="G7" s="124"/>
      <c r="H7" s="125"/>
      <c r="I7" s="126"/>
      <c r="J7" s="188" t="s">
        <v>572</v>
      </c>
    </row>
    <row r="8" spans="2:10" ht="20" customHeight="1">
      <c r="B8" s="134">
        <v>4</v>
      </c>
      <c r="C8" s="189" t="s">
        <v>603</v>
      </c>
      <c r="D8" s="190">
        <v>1002</v>
      </c>
      <c r="E8" s="123"/>
      <c r="F8" s="123"/>
      <c r="G8" s="124"/>
      <c r="H8" s="125"/>
      <c r="I8" s="126"/>
      <c r="J8" s="187" t="s">
        <v>592</v>
      </c>
    </row>
    <row r="9" spans="2:10" ht="20" customHeight="1">
      <c r="B9" s="134">
        <v>5</v>
      </c>
      <c r="C9" s="166" t="s">
        <v>130</v>
      </c>
      <c r="D9" s="190">
        <v>1002</v>
      </c>
      <c r="E9" s="123"/>
      <c r="F9" s="123"/>
      <c r="G9" s="124"/>
      <c r="H9" s="125"/>
      <c r="I9" s="126"/>
      <c r="J9" s="137"/>
    </row>
    <row r="10" spans="2:10" s="181" customFormat="1" ht="20" customHeight="1">
      <c r="B10" s="134">
        <v>6</v>
      </c>
      <c r="C10" s="166" t="s">
        <v>650</v>
      </c>
      <c r="D10" s="192">
        <v>1002</v>
      </c>
      <c r="E10" s="182"/>
      <c r="F10" s="182"/>
      <c r="G10" s="183"/>
      <c r="H10" s="184"/>
      <c r="I10" s="185"/>
      <c r="J10" s="188" t="s">
        <v>592</v>
      </c>
    </row>
    <row r="11" spans="2:10" ht="20" customHeight="1">
      <c r="B11" s="134">
        <v>7</v>
      </c>
      <c r="C11" s="166" t="s">
        <v>131</v>
      </c>
      <c r="D11" s="190">
        <v>1002</v>
      </c>
      <c r="E11" s="123"/>
      <c r="F11" s="123"/>
      <c r="G11" s="124"/>
      <c r="H11" s="125"/>
      <c r="I11" s="126"/>
      <c r="J11" s="137"/>
    </row>
    <row r="12" spans="2:10" ht="20" customHeight="1">
      <c r="B12" s="224">
        <v>8</v>
      </c>
      <c r="C12" s="186" t="s">
        <v>651</v>
      </c>
      <c r="D12" s="190">
        <v>1002</v>
      </c>
      <c r="E12" s="225"/>
      <c r="F12" s="225"/>
      <c r="G12" s="124"/>
      <c r="H12" s="125"/>
      <c r="I12" s="126"/>
      <c r="J12" s="137" t="s">
        <v>592</v>
      </c>
    </row>
    <row r="13" spans="2:10" ht="20" customHeight="1">
      <c r="B13" s="134">
        <v>9</v>
      </c>
      <c r="C13" s="166" t="s">
        <v>652</v>
      </c>
      <c r="D13" s="190">
        <v>1002</v>
      </c>
      <c r="E13" s="123"/>
      <c r="F13" s="123"/>
      <c r="G13" s="124"/>
      <c r="H13" s="125"/>
      <c r="I13" s="126"/>
      <c r="J13" s="137"/>
    </row>
    <row r="14" spans="2:10" ht="20" customHeight="1">
      <c r="B14" s="134">
        <v>10</v>
      </c>
      <c r="C14" s="193" t="s">
        <v>653</v>
      </c>
      <c r="D14" s="190">
        <v>1002</v>
      </c>
      <c r="E14" s="123"/>
      <c r="F14" s="123"/>
      <c r="G14" s="124"/>
      <c r="H14" s="125"/>
      <c r="I14" s="126"/>
      <c r="J14" s="158" t="s">
        <v>572</v>
      </c>
    </row>
    <row r="15" spans="2:10" ht="20" customHeight="1">
      <c r="B15" s="134">
        <v>11</v>
      </c>
      <c r="C15" s="166" t="s">
        <v>133</v>
      </c>
      <c r="D15" s="190">
        <v>1002</v>
      </c>
      <c r="E15" s="126"/>
      <c r="F15" s="126"/>
      <c r="G15" s="126"/>
      <c r="H15" s="126"/>
      <c r="I15" s="126"/>
      <c r="J15" s="137"/>
    </row>
    <row r="16" spans="2:10" ht="20" customHeight="1">
      <c r="B16" s="134">
        <v>12</v>
      </c>
      <c r="C16" s="166" t="s">
        <v>134</v>
      </c>
      <c r="D16" s="190">
        <v>1002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86" t="s">
        <v>604</v>
      </c>
      <c r="D17" s="190">
        <v>1002</v>
      </c>
      <c r="E17" s="123"/>
      <c r="F17" s="123"/>
      <c r="G17" s="124"/>
      <c r="H17" s="125"/>
      <c r="I17" s="126"/>
      <c r="J17" s="137" t="s">
        <v>592</v>
      </c>
    </row>
    <row r="18" spans="2:10" ht="20" customHeight="1">
      <c r="B18" s="134">
        <v>14</v>
      </c>
      <c r="C18" s="166" t="s">
        <v>135</v>
      </c>
      <c r="D18" s="190">
        <v>1002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93" t="s">
        <v>654</v>
      </c>
      <c r="D19" s="190">
        <v>1002</v>
      </c>
      <c r="E19" s="123"/>
      <c r="F19" s="123"/>
      <c r="G19" s="124"/>
      <c r="H19" s="125"/>
      <c r="I19" s="126"/>
      <c r="J19" s="158" t="s">
        <v>572</v>
      </c>
    </row>
    <row r="20" spans="2:10" ht="20" customHeight="1">
      <c r="B20" s="134">
        <v>16</v>
      </c>
      <c r="C20" s="166" t="s">
        <v>136</v>
      </c>
      <c r="D20" s="190">
        <v>1002</v>
      </c>
      <c r="E20" s="128"/>
      <c r="F20" s="128"/>
      <c r="G20" s="124"/>
      <c r="H20" s="125"/>
      <c r="I20" s="126"/>
      <c r="J20" s="137"/>
    </row>
    <row r="21" spans="2:10" ht="20" customHeight="1">
      <c r="B21" s="134">
        <v>17</v>
      </c>
      <c r="C21" s="166" t="s">
        <v>137</v>
      </c>
      <c r="D21" s="190">
        <v>1002</v>
      </c>
      <c r="E21" s="126"/>
      <c r="F21" s="126"/>
      <c r="G21" s="126"/>
      <c r="H21" s="126"/>
      <c r="I21" s="126"/>
      <c r="J21" s="137"/>
    </row>
    <row r="22" spans="2:10" ht="20" customHeight="1">
      <c r="B22" s="134">
        <v>18</v>
      </c>
      <c r="C22" s="166" t="s">
        <v>123</v>
      </c>
      <c r="D22" s="190">
        <v>1002</v>
      </c>
      <c r="E22" s="123"/>
      <c r="F22" s="123"/>
      <c r="G22" s="124"/>
      <c r="H22" s="125"/>
      <c r="I22" s="126"/>
      <c r="J22" s="137"/>
    </row>
    <row r="23" spans="2:10" ht="20" customHeight="1">
      <c r="B23" s="134">
        <v>19</v>
      </c>
      <c r="C23" s="166" t="s">
        <v>138</v>
      </c>
      <c r="D23" s="190">
        <v>1002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66" t="s">
        <v>139</v>
      </c>
      <c r="D24" s="190">
        <v>1002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66" t="s">
        <v>140</v>
      </c>
      <c r="D25" s="190">
        <v>1002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66" t="s">
        <v>620</v>
      </c>
      <c r="D26" s="190">
        <v>1002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66" t="s">
        <v>141</v>
      </c>
      <c r="D27" s="190">
        <v>1002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75" t="s">
        <v>656</v>
      </c>
      <c r="D28" s="190">
        <v>1002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88" t="s">
        <v>655</v>
      </c>
      <c r="D29" s="190">
        <v>1002</v>
      </c>
      <c r="E29" s="123"/>
      <c r="F29" s="123"/>
      <c r="G29" s="124"/>
      <c r="H29" s="125"/>
      <c r="I29" s="126"/>
      <c r="J29" s="158" t="s">
        <v>572</v>
      </c>
    </row>
    <row r="30" spans="2:10" ht="20" customHeight="1">
      <c r="B30" s="134">
        <v>26</v>
      </c>
      <c r="C30" s="166" t="s">
        <v>143</v>
      </c>
      <c r="D30" s="190">
        <v>1002</v>
      </c>
      <c r="E30" s="123"/>
      <c r="F30" s="123"/>
      <c r="G30" s="124"/>
      <c r="H30" s="125"/>
      <c r="I30" s="126"/>
      <c r="J30" s="137"/>
    </row>
    <row r="31" spans="2:10" s="130" customFormat="1" ht="20" customHeight="1">
      <c r="B31" s="134">
        <v>27</v>
      </c>
      <c r="C31" s="166" t="s">
        <v>657</v>
      </c>
      <c r="D31" s="190">
        <v>1002</v>
      </c>
      <c r="E31" s="127"/>
      <c r="F31" s="127"/>
      <c r="G31" s="127"/>
      <c r="H31" s="127"/>
      <c r="I31" s="127"/>
      <c r="J31" s="137"/>
    </row>
    <row r="32" spans="2:10" ht="20" customHeight="1">
      <c r="B32" s="134">
        <v>28</v>
      </c>
      <c r="C32" s="175" t="s">
        <v>144</v>
      </c>
      <c r="D32" s="190">
        <v>1002</v>
      </c>
      <c r="E32" s="123"/>
      <c r="F32" s="123"/>
      <c r="G32" s="124"/>
      <c r="H32" s="125"/>
      <c r="I32" s="126"/>
      <c r="J32" s="137"/>
    </row>
    <row r="33" spans="1:10" ht="20" customHeight="1">
      <c r="B33" s="134">
        <v>29</v>
      </c>
      <c r="C33" s="166" t="s">
        <v>145</v>
      </c>
      <c r="D33" s="190">
        <v>1002</v>
      </c>
      <c r="E33" s="123"/>
      <c r="F33" s="123"/>
      <c r="G33" s="124"/>
      <c r="H33" s="125"/>
      <c r="I33" s="126"/>
      <c r="J33" s="137"/>
    </row>
    <row r="34" spans="1:10" ht="20" customHeight="1">
      <c r="A34" s="131"/>
      <c r="B34" s="134">
        <v>30</v>
      </c>
      <c r="C34" s="193" t="s">
        <v>658</v>
      </c>
      <c r="D34" s="190">
        <v>1002</v>
      </c>
      <c r="E34" s="126"/>
      <c r="F34" s="126"/>
      <c r="G34" s="126"/>
      <c r="H34" s="126"/>
      <c r="I34" s="126"/>
      <c r="J34" s="158" t="s">
        <v>572</v>
      </c>
    </row>
    <row r="35" spans="1:10" ht="20" customHeight="1">
      <c r="A35" s="131"/>
      <c r="B35" s="224">
        <v>31</v>
      </c>
      <c r="C35" s="186" t="s">
        <v>659</v>
      </c>
      <c r="D35" s="190">
        <v>1002</v>
      </c>
      <c r="E35" s="126"/>
      <c r="F35" s="126"/>
      <c r="G35" s="126"/>
      <c r="H35" s="126"/>
      <c r="I35" s="126"/>
      <c r="J35" s="137" t="s">
        <v>592</v>
      </c>
    </row>
    <row r="36" spans="1:10" ht="20" customHeight="1">
      <c r="B36" s="134">
        <v>32</v>
      </c>
      <c r="C36" s="166" t="s">
        <v>146</v>
      </c>
      <c r="D36" s="190">
        <v>1002</v>
      </c>
      <c r="E36" s="128"/>
      <c r="F36" s="128"/>
      <c r="G36" s="124"/>
      <c r="H36" s="125"/>
      <c r="I36" s="126"/>
      <c r="J36" s="137"/>
    </row>
    <row r="37" spans="1:10" ht="20" customHeight="1">
      <c r="B37" s="134">
        <v>33</v>
      </c>
      <c r="C37" s="166" t="s">
        <v>147</v>
      </c>
      <c r="D37" s="190">
        <v>1002</v>
      </c>
      <c r="E37" s="123"/>
      <c r="F37" s="123"/>
      <c r="G37" s="124"/>
      <c r="H37" s="125"/>
      <c r="I37" s="126"/>
      <c r="J37" s="137"/>
    </row>
    <row r="38" spans="1:10" ht="20" customHeight="1">
      <c r="B38" s="134">
        <v>34</v>
      </c>
      <c r="C38" s="187" t="s">
        <v>660</v>
      </c>
      <c r="D38" s="190">
        <v>1002</v>
      </c>
      <c r="E38" s="123"/>
      <c r="F38" s="123"/>
      <c r="G38" s="124"/>
      <c r="H38" s="125"/>
      <c r="I38" s="126"/>
      <c r="J38" s="137"/>
    </row>
    <row r="39" spans="1:10" ht="20" customHeight="1">
      <c r="B39" s="134">
        <v>35</v>
      </c>
      <c r="C39" s="188" t="s">
        <v>602</v>
      </c>
      <c r="D39" s="190">
        <v>1002</v>
      </c>
      <c r="E39" s="123"/>
      <c r="F39" s="123"/>
      <c r="G39" s="124"/>
      <c r="H39" s="125"/>
      <c r="I39" s="126"/>
      <c r="J39" s="158" t="s">
        <v>572</v>
      </c>
    </row>
    <row r="40" spans="1:10" ht="20" customHeight="1">
      <c r="B40" s="134">
        <v>36</v>
      </c>
      <c r="C40" s="166" t="s">
        <v>148</v>
      </c>
      <c r="D40" s="190">
        <v>1002</v>
      </c>
      <c r="E40" s="123"/>
      <c r="F40" s="123"/>
      <c r="G40" s="124"/>
      <c r="H40" s="125"/>
      <c r="I40" s="126"/>
      <c r="J40" s="137"/>
    </row>
    <row r="41" spans="1:10" ht="20" customHeight="1">
      <c r="B41" s="134">
        <v>37</v>
      </c>
      <c r="C41" s="166" t="s">
        <v>149</v>
      </c>
      <c r="D41" s="190">
        <v>1002</v>
      </c>
      <c r="E41" s="123"/>
      <c r="F41" s="123"/>
      <c r="G41" s="124"/>
      <c r="H41" s="125"/>
      <c r="I41" s="126"/>
      <c r="J41" s="137"/>
    </row>
    <row r="42" spans="1:10" ht="20" customHeight="1">
      <c r="B42" s="134">
        <v>38</v>
      </c>
      <c r="C42" s="187" t="s">
        <v>127</v>
      </c>
      <c r="D42" s="190">
        <v>1002</v>
      </c>
      <c r="E42" s="126"/>
      <c r="F42" s="126"/>
      <c r="G42" s="126"/>
      <c r="H42" s="126"/>
      <c r="I42" s="126"/>
      <c r="J42" s="137"/>
    </row>
    <row r="43" spans="1:10" ht="20" customHeight="1">
      <c r="B43" s="134">
        <v>39</v>
      </c>
      <c r="C43" s="188" t="s">
        <v>661</v>
      </c>
      <c r="D43" s="190">
        <v>1002</v>
      </c>
      <c r="E43" s="126"/>
      <c r="F43" s="126"/>
      <c r="G43" s="126"/>
      <c r="H43" s="126"/>
      <c r="I43" s="126"/>
      <c r="J43" s="158" t="s">
        <v>572</v>
      </c>
    </row>
    <row r="44" spans="1:10" ht="20" customHeight="1">
      <c r="B44" s="134">
        <v>40</v>
      </c>
      <c r="C44" s="166" t="s">
        <v>150</v>
      </c>
      <c r="D44" s="190">
        <v>1002</v>
      </c>
      <c r="E44" s="126"/>
      <c r="F44" s="126"/>
      <c r="G44" s="126"/>
      <c r="H44" s="126"/>
      <c r="I44" s="126"/>
      <c r="J44" s="137"/>
    </row>
    <row r="45" spans="1:10" ht="20" customHeight="1">
      <c r="B45" s="134">
        <v>41</v>
      </c>
      <c r="C45" s="175" t="s">
        <v>151</v>
      </c>
      <c r="D45" s="190">
        <v>1002</v>
      </c>
      <c r="E45" s="126"/>
      <c r="F45" s="126"/>
      <c r="G45" s="126"/>
      <c r="H45" s="126"/>
      <c r="I45" s="126"/>
      <c r="J45" s="137"/>
    </row>
    <row r="46" spans="1:10" ht="20" customHeight="1">
      <c r="B46" s="134">
        <v>42</v>
      </c>
      <c r="C46" s="166" t="s">
        <v>155</v>
      </c>
      <c r="D46" s="190">
        <v>1002</v>
      </c>
      <c r="E46" s="126"/>
      <c r="F46" s="126"/>
      <c r="G46" s="126"/>
      <c r="H46" s="126"/>
      <c r="I46" s="126"/>
      <c r="J46" s="137"/>
    </row>
    <row r="47" spans="1:10" ht="20" customHeight="1">
      <c r="B47" s="134">
        <v>43</v>
      </c>
      <c r="C47" s="138"/>
      <c r="D47" s="129"/>
      <c r="E47" s="126"/>
      <c r="F47" s="126"/>
      <c r="G47" s="126"/>
      <c r="H47" s="126"/>
      <c r="I47" s="126"/>
      <c r="J47" s="138"/>
    </row>
    <row r="48" spans="1:10" ht="20" customHeight="1">
      <c r="B48" s="134">
        <v>44</v>
      </c>
      <c r="C48" s="138"/>
      <c r="D48" s="129"/>
      <c r="E48" s="126"/>
      <c r="F48" s="126"/>
      <c r="G48" s="126"/>
      <c r="H48" s="126"/>
      <c r="I48" s="126"/>
      <c r="J48" s="138"/>
    </row>
    <row r="49" spans="2:10" ht="20" customHeight="1">
      <c r="B49" s="134">
        <v>45</v>
      </c>
      <c r="C49" s="138"/>
      <c r="D49" s="129"/>
      <c r="E49" s="126"/>
      <c r="F49" s="126"/>
      <c r="G49" s="126"/>
      <c r="H49" s="126"/>
      <c r="I49" s="126"/>
      <c r="J49" s="138"/>
    </row>
  </sheetData>
  <sortState ref="C5:J48">
    <sortCondition ref="C5:C48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0"/>
  <sheetViews>
    <sheetView topLeftCell="A36" zoomScale="150" zoomScaleNormal="150" zoomScalePageLayoutView="150" workbookViewId="0">
      <selection sqref="A1:J50"/>
    </sheetView>
  </sheetViews>
  <sheetFormatPr baseColWidth="10" defaultRowHeight="20" customHeight="1" x14ac:dyDescent="0"/>
  <cols>
    <col min="1" max="1" width="4.83203125" style="115" customWidth="1"/>
    <col min="2" max="2" width="5" style="115" bestFit="1" customWidth="1"/>
    <col min="3" max="3" width="46.83203125" style="121" bestFit="1" customWidth="1"/>
    <col min="4" max="4" width="6" style="115" customWidth="1"/>
    <col min="5" max="9" width="7.1640625" style="115" customWidth="1"/>
    <col min="10" max="10" width="39.33203125" style="115" customWidth="1"/>
    <col min="11" max="16384" width="10.83203125" style="115"/>
  </cols>
  <sheetData>
    <row r="1" spans="2:10" ht="20" customHeight="1">
      <c r="B1" s="195" t="s">
        <v>559</v>
      </c>
      <c r="C1" s="195"/>
      <c r="D1" s="195"/>
      <c r="E1" s="195"/>
      <c r="F1" s="195"/>
    </row>
    <row r="2" spans="2:10" ht="20" customHeight="1">
      <c r="B2" s="196" t="s">
        <v>632</v>
      </c>
      <c r="C2" s="197"/>
      <c r="D2" s="197"/>
      <c r="E2" s="197"/>
      <c r="F2" s="197"/>
    </row>
    <row r="3" spans="2:10" ht="20" customHeight="1">
      <c r="B3" s="153"/>
      <c r="C3" s="139"/>
      <c r="D3" s="116"/>
      <c r="E3" s="116"/>
      <c r="F3" s="116"/>
    </row>
    <row r="4" spans="2:10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22" t="s">
        <v>14</v>
      </c>
      <c r="D5" s="142">
        <v>1101</v>
      </c>
      <c r="E5" s="142"/>
      <c r="F5" s="142"/>
      <c r="G5" s="143"/>
      <c r="H5" s="144"/>
      <c r="I5" s="145"/>
      <c r="J5" s="145"/>
    </row>
    <row r="6" spans="2:10" ht="20" customHeight="1">
      <c r="B6" s="134">
        <v>2</v>
      </c>
      <c r="C6" s="140" t="s">
        <v>675</v>
      </c>
      <c r="D6" s="142">
        <v>1101</v>
      </c>
      <c r="E6" s="146"/>
      <c r="F6" s="146"/>
      <c r="G6" s="143"/>
      <c r="H6" s="144"/>
      <c r="I6" s="145"/>
      <c r="J6" s="150" t="s">
        <v>572</v>
      </c>
    </row>
    <row r="7" spans="2:10" ht="20" customHeight="1">
      <c r="B7" s="134">
        <v>3</v>
      </c>
      <c r="C7" s="122" t="s">
        <v>17</v>
      </c>
      <c r="D7" s="142">
        <v>1101</v>
      </c>
      <c r="E7" s="142"/>
      <c r="F7" s="142"/>
      <c r="G7" s="143"/>
      <c r="H7" s="144"/>
      <c r="I7" s="145"/>
      <c r="J7" s="145"/>
    </row>
    <row r="8" spans="2:10" ht="20" customHeight="1">
      <c r="B8" s="134">
        <v>4</v>
      </c>
      <c r="C8" s="122" t="s">
        <v>19</v>
      </c>
      <c r="D8" s="142">
        <v>1101</v>
      </c>
      <c r="E8" s="142"/>
      <c r="F8" s="142"/>
      <c r="G8" s="143"/>
      <c r="H8" s="144"/>
      <c r="I8" s="145"/>
      <c r="J8" s="145"/>
    </row>
    <row r="9" spans="2:10" ht="20" customHeight="1">
      <c r="B9" s="134">
        <v>5</v>
      </c>
      <c r="C9" s="122" t="s">
        <v>20</v>
      </c>
      <c r="D9" s="142">
        <v>1101</v>
      </c>
      <c r="E9" s="142"/>
      <c r="F9" s="142"/>
      <c r="G9" s="143"/>
      <c r="H9" s="144"/>
      <c r="I9" s="145"/>
      <c r="J9" s="145"/>
    </row>
    <row r="10" spans="2:10" ht="20" customHeight="1">
      <c r="B10" s="134">
        <v>6</v>
      </c>
      <c r="C10" s="140" t="s">
        <v>676</v>
      </c>
      <c r="D10" s="142">
        <v>1101</v>
      </c>
      <c r="E10" s="142"/>
      <c r="F10" s="142"/>
      <c r="G10" s="143"/>
      <c r="H10" s="144"/>
      <c r="I10" s="145"/>
      <c r="J10" s="150" t="s">
        <v>572</v>
      </c>
    </row>
    <row r="11" spans="2:10" ht="20" customHeight="1">
      <c r="B11" s="134">
        <v>7</v>
      </c>
      <c r="C11" s="122" t="s">
        <v>21</v>
      </c>
      <c r="D11" s="142">
        <v>1101</v>
      </c>
      <c r="E11" s="142"/>
      <c r="F11" s="142"/>
      <c r="G11" s="143"/>
      <c r="H11" s="144"/>
      <c r="I11" s="145"/>
      <c r="J11" s="145"/>
    </row>
    <row r="12" spans="2:10" ht="20" customHeight="1">
      <c r="B12" s="134">
        <v>8</v>
      </c>
      <c r="C12" s="140" t="s">
        <v>690</v>
      </c>
      <c r="D12" s="142">
        <v>1101</v>
      </c>
      <c r="E12" s="142"/>
      <c r="F12" s="142"/>
      <c r="G12" s="143"/>
      <c r="H12" s="144"/>
      <c r="I12" s="145"/>
      <c r="J12" s="150" t="s">
        <v>572</v>
      </c>
    </row>
    <row r="13" spans="2:10" ht="20" customHeight="1">
      <c r="B13" s="134">
        <v>9</v>
      </c>
      <c r="C13" s="140" t="s">
        <v>677</v>
      </c>
      <c r="D13" s="142">
        <v>1101</v>
      </c>
      <c r="E13" s="145"/>
      <c r="F13" s="145"/>
      <c r="G13" s="145"/>
      <c r="H13" s="145"/>
      <c r="I13" s="145"/>
      <c r="J13" s="150" t="s">
        <v>572</v>
      </c>
    </row>
    <row r="14" spans="2:10" ht="20" customHeight="1">
      <c r="B14" s="134">
        <v>10</v>
      </c>
      <c r="C14" s="122" t="s">
        <v>24</v>
      </c>
      <c r="D14" s="142">
        <v>1101</v>
      </c>
      <c r="E14" s="142"/>
      <c r="F14" s="142"/>
      <c r="G14" s="143"/>
      <c r="H14" s="144"/>
      <c r="I14" s="145"/>
      <c r="J14" s="145"/>
    </row>
    <row r="15" spans="2:10" ht="20" customHeight="1">
      <c r="B15" s="134">
        <v>11</v>
      </c>
      <c r="C15" s="122" t="s">
        <v>25</v>
      </c>
      <c r="D15" s="142">
        <v>1101</v>
      </c>
      <c r="E15" s="142"/>
      <c r="F15" s="142"/>
      <c r="G15" s="143"/>
      <c r="H15" s="144"/>
      <c r="I15" s="145"/>
      <c r="J15" s="145"/>
    </row>
    <row r="16" spans="2:10" ht="20" customHeight="1">
      <c r="B16" s="134">
        <v>12</v>
      </c>
      <c r="C16" s="133" t="s">
        <v>26</v>
      </c>
      <c r="D16" s="142">
        <v>1101</v>
      </c>
      <c r="E16" s="142"/>
      <c r="F16" s="142"/>
      <c r="G16" s="143"/>
      <c r="H16" s="144"/>
      <c r="I16" s="145"/>
      <c r="J16" s="145"/>
    </row>
    <row r="17" spans="2:10" ht="20" customHeight="1">
      <c r="B17" s="134">
        <v>13</v>
      </c>
      <c r="C17" s="122" t="s">
        <v>28</v>
      </c>
      <c r="D17" s="142">
        <v>1101</v>
      </c>
      <c r="E17" s="142"/>
      <c r="F17" s="142"/>
      <c r="G17" s="143"/>
      <c r="H17" s="144"/>
      <c r="I17" s="145"/>
      <c r="J17" s="145"/>
    </row>
    <row r="18" spans="2:10" ht="20" customHeight="1">
      <c r="B18" s="134">
        <v>14</v>
      </c>
      <c r="C18" s="122" t="s">
        <v>30</v>
      </c>
      <c r="D18" s="142">
        <v>1101</v>
      </c>
      <c r="E18" s="145"/>
      <c r="F18" s="145"/>
      <c r="G18" s="145"/>
      <c r="H18" s="145"/>
      <c r="I18" s="145"/>
      <c r="J18" s="145"/>
    </row>
    <row r="19" spans="2:10" ht="20" customHeight="1">
      <c r="B19" s="134">
        <v>15</v>
      </c>
      <c r="C19" s="122" t="s">
        <v>31</v>
      </c>
      <c r="D19" s="142">
        <v>1101</v>
      </c>
      <c r="E19" s="146"/>
      <c r="F19" s="146"/>
      <c r="G19" s="143"/>
      <c r="H19" s="144"/>
      <c r="I19" s="145"/>
      <c r="J19" s="145"/>
    </row>
    <row r="20" spans="2:10" ht="20" customHeight="1">
      <c r="B20" s="134">
        <v>16</v>
      </c>
      <c r="C20" s="127" t="s">
        <v>54</v>
      </c>
      <c r="D20" s="142">
        <v>1101</v>
      </c>
      <c r="E20" s="145"/>
      <c r="F20" s="145"/>
      <c r="G20" s="145"/>
      <c r="H20" s="145"/>
      <c r="I20" s="145"/>
      <c r="J20" s="145"/>
    </row>
    <row r="21" spans="2:10" ht="20" customHeight="1">
      <c r="B21" s="134">
        <v>17</v>
      </c>
      <c r="C21" s="141" t="s">
        <v>606</v>
      </c>
      <c r="D21" s="142">
        <v>1101</v>
      </c>
      <c r="E21" s="142"/>
      <c r="F21" s="142"/>
      <c r="G21" s="143"/>
      <c r="H21" s="144"/>
      <c r="I21" s="145"/>
      <c r="J21" s="150" t="s">
        <v>592</v>
      </c>
    </row>
    <row r="22" spans="2:10" ht="20" customHeight="1">
      <c r="B22" s="134">
        <v>18</v>
      </c>
      <c r="C22" s="122" t="s">
        <v>32</v>
      </c>
      <c r="D22" s="142">
        <v>1101</v>
      </c>
      <c r="E22" s="142"/>
      <c r="F22" s="142"/>
      <c r="G22" s="143"/>
      <c r="H22" s="144"/>
      <c r="I22" s="145"/>
      <c r="J22" s="145"/>
    </row>
    <row r="23" spans="2:10" s="121" customFormat="1" ht="20" customHeight="1">
      <c r="B23" s="134">
        <v>19</v>
      </c>
      <c r="C23" s="122" t="s">
        <v>79</v>
      </c>
      <c r="D23" s="142">
        <v>1101</v>
      </c>
      <c r="E23" s="123"/>
      <c r="F23" s="123"/>
      <c r="G23" s="124"/>
      <c r="H23" s="125"/>
      <c r="I23" s="126"/>
      <c r="J23" s="126"/>
    </row>
    <row r="24" spans="2:10" ht="20" customHeight="1">
      <c r="B24" s="134">
        <v>20</v>
      </c>
      <c r="C24" s="122" t="s">
        <v>33</v>
      </c>
      <c r="D24" s="142">
        <v>1101</v>
      </c>
      <c r="E24" s="142"/>
      <c r="F24" s="142"/>
      <c r="G24" s="143"/>
      <c r="H24" s="144"/>
      <c r="I24" s="145"/>
      <c r="J24" s="145"/>
    </row>
    <row r="25" spans="2:10" ht="20" customHeight="1">
      <c r="B25" s="134">
        <v>21</v>
      </c>
      <c r="C25" s="127" t="s">
        <v>55</v>
      </c>
      <c r="D25" s="142">
        <v>1101</v>
      </c>
      <c r="E25" s="142"/>
      <c r="F25" s="142"/>
      <c r="G25" s="143"/>
      <c r="H25" s="144"/>
      <c r="I25" s="145"/>
      <c r="J25" s="145"/>
    </row>
    <row r="26" spans="2:10" ht="20" customHeight="1">
      <c r="B26" s="134">
        <v>22</v>
      </c>
      <c r="C26" s="122" t="s">
        <v>34</v>
      </c>
      <c r="D26" s="142">
        <v>1101</v>
      </c>
      <c r="E26" s="142"/>
      <c r="F26" s="142"/>
      <c r="G26" s="143"/>
      <c r="H26" s="144"/>
      <c r="I26" s="145"/>
      <c r="J26" s="145"/>
    </row>
    <row r="27" spans="2:10" ht="20" customHeight="1">
      <c r="B27" s="134">
        <v>23</v>
      </c>
      <c r="C27" s="122" t="s">
        <v>35</v>
      </c>
      <c r="D27" s="142">
        <v>1101</v>
      </c>
      <c r="E27" s="142"/>
      <c r="F27" s="142"/>
      <c r="G27" s="143"/>
      <c r="H27" s="144"/>
      <c r="I27" s="145"/>
      <c r="J27" s="145"/>
    </row>
    <row r="28" spans="2:10" ht="20" customHeight="1">
      <c r="B28" s="134">
        <v>24</v>
      </c>
      <c r="C28" s="122" t="s">
        <v>36</v>
      </c>
      <c r="D28" s="142">
        <v>1101</v>
      </c>
      <c r="E28" s="142"/>
      <c r="F28" s="142"/>
      <c r="G28" s="143"/>
      <c r="H28" s="144"/>
      <c r="I28" s="145"/>
      <c r="J28" s="145"/>
    </row>
    <row r="29" spans="2:10" ht="20" customHeight="1">
      <c r="B29" s="134">
        <v>25</v>
      </c>
      <c r="C29" s="122" t="s">
        <v>37</v>
      </c>
      <c r="D29" s="142">
        <v>1101</v>
      </c>
      <c r="E29" s="142"/>
      <c r="F29" s="142"/>
      <c r="G29" s="143"/>
      <c r="H29" s="144"/>
      <c r="I29" s="145"/>
      <c r="J29" s="145"/>
    </row>
    <row r="30" spans="2:10" s="147" customFormat="1" ht="20" customHeight="1">
      <c r="B30" s="134">
        <v>26</v>
      </c>
      <c r="C30" s="122" t="s">
        <v>82</v>
      </c>
      <c r="D30" s="142">
        <v>1101</v>
      </c>
      <c r="E30" s="194"/>
      <c r="F30" s="194"/>
      <c r="G30" s="194"/>
      <c r="H30" s="194"/>
      <c r="I30" s="194"/>
      <c r="J30" s="145"/>
    </row>
    <row r="31" spans="2:10" ht="20" customHeight="1">
      <c r="B31" s="134">
        <v>27</v>
      </c>
      <c r="C31" s="122" t="s">
        <v>38</v>
      </c>
      <c r="D31" s="142">
        <v>1101</v>
      </c>
      <c r="E31" s="142"/>
      <c r="F31" s="142"/>
      <c r="G31" s="143"/>
      <c r="H31" s="144"/>
      <c r="I31" s="145"/>
      <c r="J31" s="145"/>
    </row>
    <row r="32" spans="2:10" ht="20" customHeight="1">
      <c r="B32" s="134">
        <v>28</v>
      </c>
      <c r="C32" s="126" t="s">
        <v>56</v>
      </c>
      <c r="D32" s="142">
        <v>1101</v>
      </c>
      <c r="E32" s="142"/>
      <c r="F32" s="142"/>
      <c r="G32" s="143"/>
      <c r="H32" s="144"/>
      <c r="I32" s="145"/>
      <c r="J32" s="145"/>
    </row>
    <row r="33" spans="1:10" ht="20" customHeight="1">
      <c r="A33" s="148"/>
      <c r="B33" s="134">
        <v>29</v>
      </c>
      <c r="C33" s="122" t="s">
        <v>39</v>
      </c>
      <c r="D33" s="142">
        <v>1101</v>
      </c>
      <c r="E33" s="145"/>
      <c r="F33" s="145"/>
      <c r="G33" s="145"/>
      <c r="H33" s="145"/>
      <c r="I33" s="145"/>
      <c r="J33" s="145"/>
    </row>
    <row r="34" spans="1:10" s="147" customFormat="1" ht="20" customHeight="1">
      <c r="A34" s="149"/>
      <c r="B34" s="134">
        <v>30</v>
      </c>
      <c r="C34" s="122" t="s">
        <v>40</v>
      </c>
      <c r="D34" s="142">
        <v>1101</v>
      </c>
      <c r="E34" s="194"/>
      <c r="F34" s="194"/>
      <c r="G34" s="194"/>
      <c r="H34" s="194"/>
      <c r="I34" s="194"/>
      <c r="J34" s="145"/>
    </row>
    <row r="35" spans="1:10" ht="20" customHeight="1">
      <c r="B35" s="134">
        <v>31</v>
      </c>
      <c r="C35" s="122" t="s">
        <v>678</v>
      </c>
      <c r="D35" s="142">
        <v>1101</v>
      </c>
      <c r="E35" s="146"/>
      <c r="F35" s="146"/>
      <c r="G35" s="143"/>
      <c r="H35" s="144"/>
      <c r="I35" s="145"/>
      <c r="J35" s="145"/>
    </row>
    <row r="36" spans="1:10" ht="20" customHeight="1">
      <c r="B36" s="134">
        <v>32</v>
      </c>
      <c r="C36" s="141" t="s">
        <v>624</v>
      </c>
      <c r="D36" s="142">
        <v>1101</v>
      </c>
      <c r="E36" s="142"/>
      <c r="F36" s="142"/>
      <c r="G36" s="143"/>
      <c r="H36" s="144"/>
      <c r="I36" s="145"/>
      <c r="J36" s="151" t="s">
        <v>592</v>
      </c>
    </row>
    <row r="37" spans="1:10" ht="20" customHeight="1">
      <c r="B37" s="134">
        <v>33</v>
      </c>
      <c r="C37" s="122" t="s">
        <v>42</v>
      </c>
      <c r="D37" s="142">
        <v>1101</v>
      </c>
      <c r="E37" s="142"/>
      <c r="F37" s="142"/>
      <c r="G37" s="143"/>
      <c r="H37" s="144"/>
      <c r="I37" s="145"/>
      <c r="J37" s="145"/>
    </row>
    <row r="38" spans="1:10" ht="20" customHeight="1">
      <c r="B38" s="134">
        <v>34</v>
      </c>
      <c r="C38" s="141" t="s">
        <v>85</v>
      </c>
      <c r="D38" s="142">
        <v>1101</v>
      </c>
      <c r="E38" s="142"/>
      <c r="F38" s="142"/>
      <c r="G38" s="143"/>
      <c r="H38" s="144"/>
      <c r="I38" s="145"/>
      <c r="J38" s="152" t="s">
        <v>592</v>
      </c>
    </row>
    <row r="39" spans="1:10" ht="20" customHeight="1">
      <c r="B39" s="134">
        <v>35</v>
      </c>
      <c r="C39" s="122" t="s">
        <v>43</v>
      </c>
      <c r="D39" s="142">
        <v>1101</v>
      </c>
      <c r="E39" s="142"/>
      <c r="F39" s="142"/>
      <c r="G39" s="143"/>
      <c r="H39" s="144"/>
      <c r="I39" s="145"/>
      <c r="J39" s="145"/>
    </row>
    <row r="40" spans="1:10" ht="20" customHeight="1">
      <c r="B40" s="134">
        <v>36</v>
      </c>
      <c r="C40" s="122" t="s">
        <v>44</v>
      </c>
      <c r="D40" s="142">
        <v>1101</v>
      </c>
      <c r="E40" s="142"/>
      <c r="F40" s="142"/>
      <c r="G40" s="143"/>
      <c r="H40" s="144"/>
      <c r="I40" s="145"/>
      <c r="J40" s="145"/>
    </row>
    <row r="41" spans="1:10" ht="20" customHeight="1">
      <c r="B41" s="134">
        <v>37</v>
      </c>
      <c r="C41" s="122" t="s">
        <v>45</v>
      </c>
      <c r="D41" s="142">
        <v>1101</v>
      </c>
      <c r="E41" s="145"/>
      <c r="F41" s="145"/>
      <c r="G41" s="145"/>
      <c r="H41" s="145"/>
      <c r="I41" s="145"/>
      <c r="J41" s="145"/>
    </row>
    <row r="42" spans="1:10" ht="20" customHeight="1">
      <c r="B42" s="134">
        <v>38</v>
      </c>
      <c r="C42" s="123" t="s">
        <v>57</v>
      </c>
      <c r="D42" s="142">
        <v>1101</v>
      </c>
      <c r="E42" s="145"/>
      <c r="F42" s="145"/>
      <c r="G42" s="145"/>
      <c r="H42" s="145"/>
      <c r="I42" s="145"/>
      <c r="J42" s="145"/>
    </row>
    <row r="43" spans="1:10" ht="20" customHeight="1">
      <c r="B43" s="134">
        <v>39</v>
      </c>
      <c r="C43" s="122" t="s">
        <v>48</v>
      </c>
      <c r="D43" s="142">
        <v>1101</v>
      </c>
      <c r="E43" s="145"/>
      <c r="F43" s="145"/>
      <c r="G43" s="145"/>
      <c r="H43" s="145"/>
      <c r="I43" s="145"/>
      <c r="J43" s="145"/>
    </row>
    <row r="44" spans="1:10" ht="20" customHeight="1">
      <c r="B44" s="134">
        <v>40</v>
      </c>
      <c r="C44" s="122" t="s">
        <v>49</v>
      </c>
      <c r="D44" s="142">
        <v>1101</v>
      </c>
      <c r="E44" s="145"/>
      <c r="F44" s="145"/>
      <c r="G44" s="145"/>
      <c r="H44" s="145"/>
      <c r="I44" s="145"/>
      <c r="J44" s="145"/>
    </row>
    <row r="45" spans="1:10" ht="20" customHeight="1">
      <c r="B45" s="134">
        <v>41</v>
      </c>
      <c r="C45" s="122" t="s">
        <v>50</v>
      </c>
      <c r="D45" s="142">
        <v>1101</v>
      </c>
      <c r="E45" s="145"/>
      <c r="F45" s="145"/>
      <c r="G45" s="145"/>
      <c r="H45" s="145"/>
      <c r="I45" s="145"/>
      <c r="J45" s="145"/>
    </row>
    <row r="46" spans="1:10" ht="20" customHeight="1">
      <c r="B46" s="134">
        <v>42</v>
      </c>
      <c r="C46" s="122" t="s">
        <v>51</v>
      </c>
      <c r="D46" s="142">
        <v>1101</v>
      </c>
      <c r="E46" s="145"/>
      <c r="F46" s="145"/>
      <c r="G46" s="145"/>
      <c r="H46" s="145"/>
      <c r="I46" s="145"/>
      <c r="J46" s="145"/>
    </row>
    <row r="47" spans="1:10" ht="20" customHeight="1">
      <c r="B47" s="134">
        <v>43</v>
      </c>
      <c r="C47" s="138"/>
      <c r="D47" s="150"/>
      <c r="E47" s="145"/>
      <c r="F47" s="145"/>
      <c r="G47" s="145"/>
      <c r="H47" s="145"/>
      <c r="I47" s="145"/>
      <c r="J47" s="152"/>
    </row>
    <row r="48" spans="1:10" ht="20" customHeight="1">
      <c r="B48" s="134">
        <v>44</v>
      </c>
      <c r="C48" s="138"/>
      <c r="D48" s="150"/>
      <c r="E48" s="145"/>
      <c r="F48" s="145"/>
      <c r="G48" s="145"/>
      <c r="H48" s="145"/>
      <c r="I48" s="145"/>
      <c r="J48" s="152"/>
    </row>
    <row r="49" spans="2:10" ht="20" customHeight="1">
      <c r="B49" s="134">
        <v>45</v>
      </c>
      <c r="C49" s="138"/>
      <c r="D49" s="150"/>
      <c r="E49" s="145"/>
      <c r="F49" s="145"/>
      <c r="G49" s="145"/>
      <c r="H49" s="145"/>
      <c r="I49" s="145"/>
      <c r="J49" s="152"/>
    </row>
    <row r="50" spans="2:10" ht="20" customHeight="1">
      <c r="B50" s="134">
        <v>46</v>
      </c>
      <c r="C50" s="138"/>
      <c r="D50" s="150"/>
      <c r="E50" s="145"/>
      <c r="F50" s="145"/>
      <c r="G50" s="145"/>
      <c r="H50" s="145"/>
      <c r="I50" s="145"/>
      <c r="J50" s="152"/>
    </row>
  </sheetData>
  <sortState ref="C5:J46">
    <sortCondition ref="C5:C46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topLeftCell="A30" zoomScale="150" zoomScaleNormal="150" zoomScalePageLayoutView="150" workbookViewId="0">
      <selection sqref="A1:J44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679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22" t="s">
        <v>59</v>
      </c>
      <c r="D5" s="123">
        <v>1102</v>
      </c>
      <c r="E5" s="123"/>
      <c r="F5" s="123"/>
      <c r="G5" s="124"/>
      <c r="H5" s="125"/>
      <c r="I5" s="126"/>
      <c r="J5" s="126"/>
    </row>
    <row r="6" spans="2:10" ht="20" customHeight="1">
      <c r="B6" s="134">
        <v>2</v>
      </c>
      <c r="C6" s="127" t="s">
        <v>60</v>
      </c>
      <c r="D6" s="123">
        <v>1102</v>
      </c>
      <c r="E6" s="128"/>
      <c r="F6" s="128"/>
      <c r="G6" s="124"/>
      <c r="H6" s="125"/>
      <c r="I6" s="126"/>
      <c r="J6" s="126"/>
    </row>
    <row r="7" spans="2:10" ht="20" customHeight="1">
      <c r="B7" s="134">
        <v>3</v>
      </c>
      <c r="C7" s="122" t="s">
        <v>61</v>
      </c>
      <c r="D7" s="123">
        <v>1102</v>
      </c>
      <c r="E7" s="123"/>
      <c r="F7" s="123"/>
      <c r="G7" s="124"/>
      <c r="H7" s="125"/>
      <c r="I7" s="126"/>
      <c r="J7" s="126"/>
    </row>
    <row r="8" spans="2:10" ht="20" customHeight="1">
      <c r="B8" s="134">
        <v>4</v>
      </c>
      <c r="C8" s="122" t="s">
        <v>62</v>
      </c>
      <c r="D8" s="123">
        <v>1102</v>
      </c>
      <c r="E8" s="123"/>
      <c r="F8" s="123"/>
      <c r="G8" s="124"/>
      <c r="H8" s="125"/>
      <c r="I8" s="126"/>
      <c r="J8" s="126"/>
    </row>
    <row r="9" spans="2:10" ht="20" customHeight="1">
      <c r="B9" s="134">
        <v>5</v>
      </c>
      <c r="C9" s="122" t="s">
        <v>63</v>
      </c>
      <c r="D9" s="123">
        <v>1102</v>
      </c>
      <c r="E9" s="123"/>
      <c r="F9" s="123"/>
      <c r="G9" s="124"/>
      <c r="H9" s="125"/>
      <c r="I9" s="126"/>
      <c r="J9" s="126"/>
    </row>
    <row r="10" spans="2:10" ht="20" customHeight="1">
      <c r="B10" s="134">
        <v>6</v>
      </c>
      <c r="C10" s="122" t="s">
        <v>65</v>
      </c>
      <c r="D10" s="123">
        <v>1102</v>
      </c>
      <c r="E10" s="123"/>
      <c r="F10" s="123"/>
      <c r="G10" s="124"/>
      <c r="H10" s="125"/>
      <c r="I10" s="126"/>
      <c r="J10" s="126"/>
    </row>
    <row r="11" spans="2:10" ht="20" customHeight="1">
      <c r="B11" s="134">
        <v>7</v>
      </c>
      <c r="C11" s="122" t="s">
        <v>66</v>
      </c>
      <c r="D11" s="123">
        <v>1102</v>
      </c>
      <c r="E11" s="123"/>
      <c r="F11" s="123"/>
      <c r="G11" s="124"/>
      <c r="H11" s="125"/>
      <c r="I11" s="126"/>
      <c r="J11" s="126"/>
    </row>
    <row r="12" spans="2:10" ht="20" customHeight="1">
      <c r="B12" s="134">
        <v>8</v>
      </c>
      <c r="C12" s="122" t="s">
        <v>67</v>
      </c>
      <c r="D12" s="123">
        <v>1102</v>
      </c>
      <c r="E12" s="123"/>
      <c r="F12" s="123"/>
      <c r="G12" s="124"/>
      <c r="H12" s="125"/>
      <c r="I12" s="126"/>
      <c r="J12" s="126"/>
    </row>
    <row r="13" spans="2:10" ht="20" customHeight="1">
      <c r="B13" s="134">
        <v>9</v>
      </c>
      <c r="C13" s="138" t="s">
        <v>609</v>
      </c>
      <c r="D13" s="123">
        <v>1102</v>
      </c>
      <c r="E13" s="126"/>
      <c r="F13" s="126"/>
      <c r="G13" s="126"/>
      <c r="H13" s="126"/>
      <c r="I13" s="126"/>
      <c r="J13" s="138" t="s">
        <v>572</v>
      </c>
    </row>
    <row r="14" spans="2:10" ht="20" customHeight="1">
      <c r="B14" s="134">
        <v>10</v>
      </c>
      <c r="C14" s="122" t="s">
        <v>68</v>
      </c>
      <c r="D14" s="123">
        <v>1102</v>
      </c>
      <c r="E14" s="123"/>
      <c r="F14" s="123"/>
      <c r="G14" s="124"/>
      <c r="H14" s="125"/>
      <c r="I14" s="126"/>
      <c r="J14" s="126"/>
    </row>
    <row r="15" spans="2:10" ht="20" customHeight="1">
      <c r="B15" s="134">
        <v>11</v>
      </c>
      <c r="C15" s="122" t="s">
        <v>69</v>
      </c>
      <c r="D15" s="123">
        <v>1102</v>
      </c>
      <c r="E15" s="123"/>
      <c r="F15" s="123"/>
      <c r="G15" s="124"/>
      <c r="H15" s="125"/>
      <c r="I15" s="126"/>
      <c r="J15" s="126"/>
    </row>
    <row r="16" spans="2:10" ht="20" customHeight="1">
      <c r="B16" s="134">
        <v>12</v>
      </c>
      <c r="C16" s="122" t="s">
        <v>70</v>
      </c>
      <c r="D16" s="123">
        <v>1102</v>
      </c>
      <c r="E16" s="123"/>
      <c r="F16" s="123"/>
      <c r="G16" s="124"/>
      <c r="H16" s="125"/>
      <c r="I16" s="126"/>
      <c r="J16" s="126"/>
    </row>
    <row r="17" spans="1:10" ht="20" customHeight="1">
      <c r="B17" s="134">
        <v>13</v>
      </c>
      <c r="C17" s="127" t="s">
        <v>53</v>
      </c>
      <c r="D17" s="123">
        <v>1102</v>
      </c>
      <c r="E17" s="123"/>
      <c r="F17" s="123"/>
      <c r="G17" s="124"/>
      <c r="H17" s="125"/>
      <c r="I17" s="126"/>
      <c r="J17" s="126"/>
    </row>
    <row r="18" spans="1:10" ht="20" customHeight="1">
      <c r="B18" s="134">
        <v>14</v>
      </c>
      <c r="C18" s="138" t="s">
        <v>608</v>
      </c>
      <c r="D18" s="123">
        <v>1102</v>
      </c>
      <c r="E18" s="126"/>
      <c r="F18" s="126"/>
      <c r="G18" s="126"/>
      <c r="H18" s="126"/>
      <c r="I18" s="126"/>
      <c r="J18" s="138" t="s">
        <v>572</v>
      </c>
    </row>
    <row r="19" spans="1:10" ht="20" customHeight="1">
      <c r="B19" s="134">
        <v>15</v>
      </c>
      <c r="C19" s="122" t="s">
        <v>613</v>
      </c>
      <c r="D19" s="123">
        <v>1102</v>
      </c>
      <c r="E19" s="128"/>
      <c r="F19" s="128"/>
      <c r="G19" s="124"/>
      <c r="H19" s="125"/>
      <c r="I19" s="126"/>
      <c r="J19" s="126"/>
    </row>
    <row r="20" spans="1:10" ht="20" customHeight="1">
      <c r="B20" s="134">
        <v>16</v>
      </c>
      <c r="C20" s="138" t="s">
        <v>680</v>
      </c>
      <c r="D20" s="123">
        <v>1102</v>
      </c>
      <c r="E20" s="126"/>
      <c r="F20" s="126"/>
      <c r="G20" s="126"/>
      <c r="H20" s="126"/>
      <c r="I20" s="126"/>
      <c r="J20" s="138" t="s">
        <v>572</v>
      </c>
    </row>
    <row r="21" spans="1:10" ht="20" customHeight="1">
      <c r="B21" s="134">
        <v>17</v>
      </c>
      <c r="C21" s="122" t="s">
        <v>72</v>
      </c>
      <c r="D21" s="123">
        <v>1102</v>
      </c>
      <c r="E21" s="123"/>
      <c r="F21" s="123"/>
      <c r="G21" s="124"/>
      <c r="H21" s="125"/>
      <c r="I21" s="126"/>
      <c r="J21" s="126"/>
    </row>
    <row r="22" spans="1:10" ht="20" customHeight="1">
      <c r="B22" s="134">
        <v>18</v>
      </c>
      <c r="C22" s="122" t="s">
        <v>73</v>
      </c>
      <c r="D22" s="123">
        <v>1102</v>
      </c>
      <c r="E22" s="123"/>
      <c r="F22" s="123"/>
      <c r="G22" s="124"/>
      <c r="H22" s="125"/>
      <c r="I22" s="126"/>
      <c r="J22" s="126"/>
    </row>
    <row r="23" spans="1:10" ht="20" customHeight="1">
      <c r="B23" s="134">
        <v>19</v>
      </c>
      <c r="C23" s="122" t="s">
        <v>74</v>
      </c>
      <c r="D23" s="123">
        <v>1102</v>
      </c>
      <c r="E23" s="123"/>
      <c r="F23" s="123"/>
      <c r="G23" s="124"/>
      <c r="H23" s="125"/>
      <c r="I23" s="126"/>
      <c r="J23" s="126"/>
    </row>
    <row r="24" spans="1:10" ht="20" customHeight="1">
      <c r="B24" s="134">
        <v>20</v>
      </c>
      <c r="C24" s="122" t="s">
        <v>75</v>
      </c>
      <c r="D24" s="123">
        <v>1102</v>
      </c>
      <c r="E24" s="123"/>
      <c r="F24" s="123"/>
      <c r="G24" s="124"/>
      <c r="H24" s="125"/>
      <c r="I24" s="126"/>
      <c r="J24" s="126"/>
    </row>
    <row r="25" spans="1:10" ht="20" customHeight="1">
      <c r="B25" s="134">
        <v>21</v>
      </c>
      <c r="C25" s="122" t="s">
        <v>76</v>
      </c>
      <c r="D25" s="123">
        <v>1102</v>
      </c>
      <c r="E25" s="123"/>
      <c r="F25" s="123"/>
      <c r="G25" s="124"/>
      <c r="H25" s="125"/>
      <c r="I25" s="126"/>
      <c r="J25" s="126"/>
    </row>
    <row r="26" spans="1:10" ht="20" customHeight="1">
      <c r="B26" s="134">
        <v>22</v>
      </c>
      <c r="C26" s="122" t="s">
        <v>77</v>
      </c>
      <c r="D26" s="123">
        <v>1102</v>
      </c>
      <c r="E26" s="123"/>
      <c r="F26" s="123"/>
      <c r="G26" s="124"/>
      <c r="H26" s="125"/>
      <c r="I26" s="126"/>
      <c r="J26" s="126"/>
    </row>
    <row r="27" spans="1:10" ht="20" customHeight="1">
      <c r="B27" s="134">
        <v>23</v>
      </c>
      <c r="C27" s="122" t="s">
        <v>80</v>
      </c>
      <c r="D27" s="123">
        <v>1102</v>
      </c>
      <c r="E27" s="123"/>
      <c r="F27" s="123"/>
      <c r="G27" s="124"/>
      <c r="H27" s="125"/>
      <c r="I27" s="126"/>
      <c r="J27" s="126"/>
    </row>
    <row r="28" spans="1:10" ht="20" customHeight="1">
      <c r="B28" s="134">
        <v>24</v>
      </c>
      <c r="C28" s="122" t="s">
        <v>610</v>
      </c>
      <c r="D28" s="123">
        <v>1102</v>
      </c>
      <c r="E28" s="123"/>
      <c r="F28" s="123"/>
      <c r="G28" s="124"/>
      <c r="H28" s="125"/>
      <c r="I28" s="126"/>
      <c r="J28" s="126" t="s">
        <v>592</v>
      </c>
    </row>
    <row r="29" spans="1:10" ht="20" customHeight="1">
      <c r="A29" s="131"/>
      <c r="B29" s="134">
        <v>25</v>
      </c>
      <c r="C29" s="138" t="s">
        <v>614</v>
      </c>
      <c r="D29" s="123">
        <v>1102</v>
      </c>
      <c r="E29" s="126"/>
      <c r="F29" s="126"/>
      <c r="G29" s="126"/>
      <c r="H29" s="126"/>
      <c r="I29" s="126"/>
      <c r="J29" s="138" t="s">
        <v>572</v>
      </c>
    </row>
    <row r="30" spans="1:10" ht="20" customHeight="1">
      <c r="B30" s="134">
        <v>26</v>
      </c>
      <c r="C30" s="122" t="s">
        <v>81</v>
      </c>
      <c r="D30" s="123">
        <v>1102</v>
      </c>
      <c r="E30" s="123"/>
      <c r="F30" s="123"/>
      <c r="G30" s="124"/>
      <c r="H30" s="125"/>
      <c r="I30" s="126"/>
      <c r="J30" s="126"/>
    </row>
    <row r="31" spans="1:10" ht="20" customHeight="1">
      <c r="B31" s="134">
        <v>27</v>
      </c>
      <c r="C31" s="122" t="s">
        <v>83</v>
      </c>
      <c r="D31" s="123">
        <v>1102</v>
      </c>
      <c r="E31" s="128"/>
      <c r="F31" s="128"/>
      <c r="G31" s="124"/>
      <c r="H31" s="125"/>
      <c r="I31" s="126"/>
      <c r="J31" s="126"/>
    </row>
    <row r="32" spans="1:10" ht="20" customHeight="1">
      <c r="B32" s="134">
        <v>28</v>
      </c>
      <c r="C32" s="122" t="s">
        <v>84</v>
      </c>
      <c r="D32" s="123">
        <v>1102</v>
      </c>
      <c r="E32" s="123"/>
      <c r="F32" s="123"/>
      <c r="G32" s="124"/>
      <c r="H32" s="125"/>
      <c r="I32" s="126"/>
      <c r="J32" s="126"/>
    </row>
    <row r="33" spans="2:10" ht="20" customHeight="1">
      <c r="B33" s="134">
        <v>29</v>
      </c>
      <c r="C33" s="122" t="s">
        <v>86</v>
      </c>
      <c r="D33" s="123">
        <v>1102</v>
      </c>
      <c r="E33" s="123"/>
      <c r="F33" s="123"/>
      <c r="G33" s="124"/>
      <c r="H33" s="125"/>
      <c r="I33" s="126"/>
      <c r="J33" s="126"/>
    </row>
    <row r="34" spans="2:10" ht="20" customHeight="1">
      <c r="B34" s="134">
        <v>30</v>
      </c>
      <c r="C34" s="133" t="s">
        <v>46</v>
      </c>
      <c r="D34" s="123">
        <v>1102</v>
      </c>
      <c r="E34" s="123"/>
      <c r="F34" s="123"/>
      <c r="G34" s="124"/>
      <c r="H34" s="125"/>
      <c r="I34" s="126"/>
      <c r="J34" s="126"/>
    </row>
    <row r="35" spans="2:10" ht="20" customHeight="1">
      <c r="B35" s="134">
        <v>31</v>
      </c>
      <c r="C35" s="122" t="s">
        <v>87</v>
      </c>
      <c r="D35" s="123">
        <v>1102</v>
      </c>
      <c r="E35" s="123"/>
      <c r="F35" s="123"/>
      <c r="G35" s="124"/>
      <c r="H35" s="125"/>
      <c r="I35" s="126"/>
      <c r="J35" s="126"/>
    </row>
    <row r="36" spans="2:10" ht="20" customHeight="1">
      <c r="B36" s="134">
        <v>32</v>
      </c>
      <c r="C36" s="122" t="s">
        <v>88</v>
      </c>
      <c r="D36" s="123">
        <v>1102</v>
      </c>
      <c r="E36" s="123"/>
      <c r="F36" s="123"/>
      <c r="G36" s="124"/>
      <c r="H36" s="125"/>
      <c r="I36" s="126"/>
      <c r="J36" s="126"/>
    </row>
    <row r="37" spans="2:10" ht="20" customHeight="1">
      <c r="B37" s="134">
        <v>33</v>
      </c>
      <c r="C37" s="138" t="s">
        <v>607</v>
      </c>
      <c r="D37" s="123">
        <v>1102</v>
      </c>
      <c r="E37" s="126"/>
      <c r="F37" s="126"/>
      <c r="G37" s="126"/>
      <c r="H37" s="126"/>
      <c r="I37" s="126"/>
      <c r="J37" s="138" t="s">
        <v>572</v>
      </c>
    </row>
    <row r="38" spans="2:10" ht="20" customHeight="1">
      <c r="B38" s="134">
        <v>34</v>
      </c>
      <c r="C38" s="138"/>
      <c r="D38" s="129"/>
      <c r="E38" s="126"/>
      <c r="F38" s="126"/>
      <c r="G38" s="126"/>
      <c r="H38" s="126"/>
      <c r="I38" s="126"/>
      <c r="J38" s="138"/>
    </row>
    <row r="39" spans="2:10" ht="20" customHeight="1">
      <c r="B39" s="134">
        <v>35</v>
      </c>
      <c r="C39" s="138"/>
      <c r="D39" s="129"/>
      <c r="E39" s="126"/>
      <c r="F39" s="126"/>
      <c r="G39" s="126"/>
      <c r="H39" s="126"/>
      <c r="I39" s="126"/>
      <c r="J39" s="138"/>
    </row>
    <row r="40" spans="2:10" ht="20" customHeight="1">
      <c r="B40" s="134">
        <v>36</v>
      </c>
      <c r="C40" s="138"/>
      <c r="D40" s="129"/>
      <c r="E40" s="126"/>
      <c r="F40" s="126"/>
      <c r="G40" s="126"/>
      <c r="H40" s="126"/>
      <c r="I40" s="126"/>
      <c r="J40" s="138"/>
    </row>
    <row r="41" spans="2:10" ht="20" customHeight="1">
      <c r="B41" s="134">
        <v>37</v>
      </c>
      <c r="C41" s="138"/>
      <c r="D41" s="129"/>
      <c r="E41" s="126"/>
      <c r="F41" s="126"/>
      <c r="G41" s="126"/>
      <c r="H41" s="126"/>
      <c r="I41" s="126"/>
      <c r="J41" s="138"/>
    </row>
    <row r="42" spans="2:10" ht="20" customHeight="1">
      <c r="B42" s="134">
        <v>38</v>
      </c>
      <c r="C42" s="138"/>
      <c r="D42" s="129"/>
      <c r="E42" s="126"/>
      <c r="F42" s="126"/>
      <c r="G42" s="126"/>
      <c r="H42" s="126"/>
      <c r="I42" s="126"/>
      <c r="J42" s="138"/>
    </row>
    <row r="43" spans="2:10" ht="20" customHeight="1">
      <c r="B43" s="134">
        <v>39</v>
      </c>
      <c r="C43" s="138"/>
      <c r="D43" s="129"/>
      <c r="E43" s="126"/>
      <c r="F43" s="126"/>
      <c r="G43" s="126"/>
      <c r="H43" s="126"/>
      <c r="I43" s="126"/>
      <c r="J43" s="138"/>
    </row>
    <row r="44" spans="2:10" ht="20" customHeight="1">
      <c r="B44" s="134">
        <v>40</v>
      </c>
      <c r="C44" s="138"/>
      <c r="D44" s="129"/>
      <c r="E44" s="126"/>
      <c r="F44" s="126"/>
      <c r="G44" s="126"/>
      <c r="H44" s="126"/>
      <c r="I44" s="126"/>
      <c r="J44" s="138"/>
    </row>
  </sheetData>
  <sortState ref="C5:J37">
    <sortCondition ref="C5:C37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73"/>
  <sheetViews>
    <sheetView topLeftCell="A953" workbookViewId="0">
      <selection activeCell="A1001" sqref="A1001:XFD1021"/>
    </sheetView>
  </sheetViews>
  <sheetFormatPr baseColWidth="10" defaultColWidth="10.83203125" defaultRowHeight="12" x14ac:dyDescent="0"/>
  <cols>
    <col min="1" max="1" width="3.1640625" style="1" customWidth="1"/>
    <col min="2" max="2" width="10.1640625" style="2" hidden="1" customWidth="1"/>
    <col min="3" max="3" width="38.33203125" style="1" customWidth="1"/>
    <col min="4" max="6" width="8.5" style="1" customWidth="1"/>
    <col min="7" max="7" width="11.33203125" style="5" hidden="1" customWidth="1"/>
    <col min="8" max="8" width="11" style="6" hidden="1" customWidth="1"/>
    <col min="9" max="9" width="7.5" style="2" hidden="1" customWidth="1"/>
    <col min="10" max="10" width="6.83203125" style="7" hidden="1" customWidth="1"/>
    <col min="11" max="11" width="13.33203125" style="8" hidden="1" customWidth="1"/>
    <col min="12" max="12" width="13.83203125" style="8" hidden="1" customWidth="1"/>
    <col min="13" max="16384" width="10.83203125" style="1"/>
  </cols>
  <sheetData>
    <row r="2" spans="1:13">
      <c r="C2" s="72" t="s">
        <v>563</v>
      </c>
      <c r="D2" s="6"/>
      <c r="E2" s="7"/>
    </row>
    <row r="4" spans="1:13">
      <c r="G4" s="1"/>
      <c r="H4" s="1"/>
    </row>
    <row r="5" spans="1:13">
      <c r="C5" s="73" t="s">
        <v>0</v>
      </c>
      <c r="D5" s="3"/>
      <c r="E5" s="4"/>
      <c r="F5" s="4"/>
    </row>
    <row r="6" spans="1:13" ht="14.25" customHeight="1">
      <c r="C6" s="9" t="s">
        <v>1</v>
      </c>
      <c r="D6" s="10" t="s">
        <v>2</v>
      </c>
      <c r="E6" s="11"/>
      <c r="F6" s="11"/>
    </row>
    <row r="7" spans="1:13">
      <c r="C7" s="12" t="s">
        <v>3</v>
      </c>
      <c r="D7" s="3"/>
      <c r="E7" s="4"/>
      <c r="F7" s="4"/>
    </row>
    <row r="8" spans="1:13" ht="14">
      <c r="C8" s="13" t="s">
        <v>4</v>
      </c>
      <c r="D8" s="14"/>
      <c r="E8" s="4"/>
      <c r="F8" s="4"/>
      <c r="M8"/>
    </row>
    <row r="9" spans="1:13" ht="14">
      <c r="A9" s="15"/>
      <c r="B9" s="16" t="s">
        <v>5</v>
      </c>
      <c r="C9" s="17" t="s">
        <v>6</v>
      </c>
      <c r="D9" s="18" t="s">
        <v>7</v>
      </c>
      <c r="E9" s="18"/>
      <c r="F9" s="18"/>
      <c r="G9" s="19" t="s">
        <v>8</v>
      </c>
      <c r="H9" s="20" t="s">
        <v>9</v>
      </c>
      <c r="I9" s="15" t="s">
        <v>10</v>
      </c>
      <c r="J9" s="21" t="s">
        <v>11</v>
      </c>
      <c r="K9" s="22" t="s">
        <v>12</v>
      </c>
      <c r="L9" s="22" t="s">
        <v>13</v>
      </c>
      <c r="M9"/>
    </row>
    <row r="10" spans="1:13" ht="14">
      <c r="A10" s="15">
        <v>1</v>
      </c>
      <c r="B10" s="18">
        <v>19110101</v>
      </c>
      <c r="C10" s="23" t="s">
        <v>14</v>
      </c>
      <c r="D10" s="18">
        <v>1101</v>
      </c>
      <c r="E10" s="18"/>
      <c r="F10" s="18"/>
      <c r="G10" s="19">
        <v>934000</v>
      </c>
      <c r="H10" s="20">
        <v>43434</v>
      </c>
      <c r="I10" s="15" t="s">
        <v>15</v>
      </c>
      <c r="J10" s="21" t="s">
        <v>16</v>
      </c>
      <c r="K10" s="22">
        <f>530000</f>
        <v>530000</v>
      </c>
      <c r="L10" s="22"/>
      <c r="M10"/>
    </row>
    <row r="11" spans="1:13" ht="14">
      <c r="A11" s="15">
        <v>2</v>
      </c>
      <c r="B11" s="18">
        <v>19110104</v>
      </c>
      <c r="C11" s="23" t="s">
        <v>17</v>
      </c>
      <c r="D11" s="18">
        <v>1101</v>
      </c>
      <c r="E11" s="18"/>
      <c r="F11" s="18"/>
      <c r="G11" s="19">
        <v>934000</v>
      </c>
      <c r="H11" s="20" t="s">
        <v>18</v>
      </c>
      <c r="I11" s="15" t="s">
        <v>15</v>
      </c>
      <c r="J11" s="21" t="s">
        <v>16</v>
      </c>
      <c r="K11" s="22">
        <f t="shared" ref="K11:K40" si="0">530000</f>
        <v>530000</v>
      </c>
      <c r="L11" s="22">
        <v>267000</v>
      </c>
      <c r="M11"/>
    </row>
    <row r="12" spans="1:13" ht="14">
      <c r="A12" s="15">
        <v>3</v>
      </c>
      <c r="B12" s="18">
        <v>19110105</v>
      </c>
      <c r="C12" s="23" t="s">
        <v>19</v>
      </c>
      <c r="D12" s="18">
        <v>1101</v>
      </c>
      <c r="E12" s="18"/>
      <c r="F12" s="18"/>
      <c r="G12" s="19">
        <f>572000+399360</f>
        <v>971360</v>
      </c>
      <c r="H12" s="20">
        <v>43439</v>
      </c>
      <c r="I12" s="15">
        <v>14811</v>
      </c>
      <c r="J12" s="21" t="s">
        <v>16</v>
      </c>
      <c r="K12" s="22">
        <f t="shared" si="0"/>
        <v>530000</v>
      </c>
      <c r="L12" s="22"/>
      <c r="M12"/>
    </row>
    <row r="13" spans="1:13" ht="14">
      <c r="A13" s="15">
        <v>4</v>
      </c>
      <c r="B13" s="18">
        <v>19110106</v>
      </c>
      <c r="C13" s="23" t="s">
        <v>20</v>
      </c>
      <c r="D13" s="18">
        <v>1101</v>
      </c>
      <c r="E13" s="18"/>
      <c r="F13" s="18"/>
      <c r="G13" s="19">
        <v>934000</v>
      </c>
      <c r="H13" s="20">
        <v>43439</v>
      </c>
      <c r="I13" s="15" t="s">
        <v>15</v>
      </c>
      <c r="J13" s="21" t="s">
        <v>16</v>
      </c>
      <c r="K13" s="22">
        <f t="shared" si="0"/>
        <v>530000</v>
      </c>
      <c r="L13" s="22"/>
      <c r="M13"/>
    </row>
    <row r="14" spans="1:13" ht="14">
      <c r="A14" s="15">
        <v>5</v>
      </c>
      <c r="B14" s="18">
        <v>19110107</v>
      </c>
      <c r="C14" s="23" t="s">
        <v>21</v>
      </c>
      <c r="D14" s="18">
        <v>1101</v>
      </c>
      <c r="E14" s="18"/>
      <c r="F14" s="18"/>
      <c r="G14" s="19">
        <v>934000</v>
      </c>
      <c r="H14" s="20">
        <v>43438</v>
      </c>
      <c r="I14" s="15" t="s">
        <v>15</v>
      </c>
      <c r="J14" s="21" t="s">
        <v>16</v>
      </c>
      <c r="K14" s="22">
        <f t="shared" si="0"/>
        <v>530000</v>
      </c>
      <c r="L14" s="22"/>
      <c r="M14"/>
    </row>
    <row r="15" spans="1:13" ht="14">
      <c r="A15" s="15">
        <v>6</v>
      </c>
      <c r="B15" s="18">
        <v>19110110</v>
      </c>
      <c r="C15" s="23" t="s">
        <v>22</v>
      </c>
      <c r="D15" s="24">
        <v>1101</v>
      </c>
      <c r="E15" s="24"/>
      <c r="F15" s="24"/>
      <c r="G15" s="19">
        <v>940000</v>
      </c>
      <c r="H15" s="20">
        <v>43486</v>
      </c>
      <c r="I15" s="15" t="s">
        <v>15</v>
      </c>
      <c r="J15" s="21" t="s">
        <v>16</v>
      </c>
      <c r="K15" s="22">
        <f t="shared" si="0"/>
        <v>530000</v>
      </c>
      <c r="L15" s="22" t="s">
        <v>23</v>
      </c>
      <c r="M15"/>
    </row>
    <row r="16" spans="1:13" ht="14">
      <c r="A16" s="15">
        <v>7</v>
      </c>
      <c r="B16" s="18">
        <v>19110111</v>
      </c>
      <c r="C16" s="23" t="s">
        <v>24</v>
      </c>
      <c r="D16" s="18">
        <v>1101</v>
      </c>
      <c r="E16" s="18"/>
      <c r="F16" s="18"/>
      <c r="G16" s="19">
        <v>934000</v>
      </c>
      <c r="H16" s="20">
        <v>43439</v>
      </c>
      <c r="I16" s="15" t="s">
        <v>15</v>
      </c>
      <c r="J16" s="21" t="s">
        <v>16</v>
      </c>
      <c r="K16" s="22">
        <f t="shared" si="0"/>
        <v>530000</v>
      </c>
      <c r="L16" s="22"/>
      <c r="M16"/>
    </row>
    <row r="17" spans="1:13" ht="14">
      <c r="A17" s="15">
        <v>8</v>
      </c>
      <c r="B17" s="18">
        <v>19110112</v>
      </c>
      <c r="C17" s="23" t="s">
        <v>25</v>
      </c>
      <c r="D17" s="18">
        <v>1101</v>
      </c>
      <c r="E17" s="18"/>
      <c r="F17" s="18"/>
      <c r="G17" s="19">
        <v>934000</v>
      </c>
      <c r="H17" s="20">
        <v>43438</v>
      </c>
      <c r="I17" s="15" t="s">
        <v>15</v>
      </c>
      <c r="J17" s="21" t="s">
        <v>16</v>
      </c>
      <c r="K17" s="22">
        <f t="shared" si="0"/>
        <v>530000</v>
      </c>
      <c r="L17" s="22"/>
      <c r="M17"/>
    </row>
    <row r="18" spans="1:13">
      <c r="A18" s="15">
        <v>9</v>
      </c>
      <c r="B18" s="18">
        <v>19110113</v>
      </c>
      <c r="C18" s="25" t="s">
        <v>26</v>
      </c>
      <c r="D18" s="18">
        <v>1101</v>
      </c>
      <c r="E18" s="18"/>
      <c r="F18" s="18"/>
      <c r="G18" s="19">
        <v>934000</v>
      </c>
      <c r="H18" s="20">
        <v>43439</v>
      </c>
      <c r="I18" s="15" t="s">
        <v>15</v>
      </c>
      <c r="J18" s="21" t="s">
        <v>16</v>
      </c>
      <c r="K18" s="22">
        <f t="shared" si="0"/>
        <v>530000</v>
      </c>
      <c r="L18" s="22"/>
      <c r="M18" s="26" t="s">
        <v>27</v>
      </c>
    </row>
    <row r="19" spans="1:13">
      <c r="A19" s="15">
        <v>10</v>
      </c>
      <c r="B19" s="18">
        <v>19110114</v>
      </c>
      <c r="C19" s="23" t="s">
        <v>28</v>
      </c>
      <c r="D19" s="24">
        <v>1101</v>
      </c>
      <c r="E19" s="24"/>
      <c r="F19" s="24"/>
      <c r="G19" s="19">
        <v>1197577</v>
      </c>
      <c r="H19" s="20" t="s">
        <v>29</v>
      </c>
      <c r="I19" s="15" t="s">
        <v>15</v>
      </c>
      <c r="J19" s="21" t="s">
        <v>16</v>
      </c>
      <c r="K19" s="22">
        <f t="shared" si="0"/>
        <v>530000</v>
      </c>
      <c r="L19" s="22">
        <v>267000</v>
      </c>
    </row>
    <row r="20" spans="1:13" ht="14">
      <c r="A20" s="15">
        <v>11</v>
      </c>
      <c r="B20" s="18">
        <v>19110115</v>
      </c>
      <c r="C20" s="23" t="s">
        <v>30</v>
      </c>
      <c r="D20" s="18">
        <v>1101</v>
      </c>
      <c r="E20" s="18"/>
      <c r="F20" s="18"/>
      <c r="G20" s="19">
        <v>874000</v>
      </c>
      <c r="H20" s="20">
        <v>43437</v>
      </c>
      <c r="I20" s="15" t="s">
        <v>15</v>
      </c>
      <c r="J20" s="21" t="s">
        <v>16</v>
      </c>
      <c r="K20" s="22">
        <f t="shared" si="0"/>
        <v>530000</v>
      </c>
      <c r="L20" s="22"/>
      <c r="M20"/>
    </row>
    <row r="21" spans="1:13" ht="14">
      <c r="A21" s="15">
        <v>12</v>
      </c>
      <c r="B21" s="18">
        <v>19110117</v>
      </c>
      <c r="C21" s="23" t="s">
        <v>31</v>
      </c>
      <c r="D21" s="18">
        <v>1101</v>
      </c>
      <c r="E21" s="18"/>
      <c r="F21" s="18"/>
      <c r="G21" s="19">
        <v>934000</v>
      </c>
      <c r="H21" s="20">
        <v>43438</v>
      </c>
      <c r="I21" s="15" t="s">
        <v>15</v>
      </c>
      <c r="J21" s="21" t="s">
        <v>16</v>
      </c>
      <c r="K21" s="22">
        <f t="shared" si="0"/>
        <v>530000</v>
      </c>
      <c r="L21" s="22"/>
      <c r="M21"/>
    </row>
    <row r="22" spans="1:13" ht="14">
      <c r="A22" s="15">
        <v>13</v>
      </c>
      <c r="B22" s="18">
        <v>19110118</v>
      </c>
      <c r="C22" s="23" t="s">
        <v>32</v>
      </c>
      <c r="D22" s="18">
        <v>1101</v>
      </c>
      <c r="E22" s="18"/>
      <c r="F22" s="18"/>
      <c r="G22" s="19">
        <v>997981</v>
      </c>
      <c r="H22" s="20">
        <v>43439</v>
      </c>
      <c r="I22" s="15" t="s">
        <v>15</v>
      </c>
      <c r="J22" s="21" t="s">
        <v>16</v>
      </c>
      <c r="K22" s="22">
        <f t="shared" si="0"/>
        <v>530000</v>
      </c>
      <c r="L22" s="22">
        <v>267000</v>
      </c>
      <c r="M22"/>
    </row>
    <row r="23" spans="1:13">
      <c r="A23" s="15">
        <v>14</v>
      </c>
      <c r="B23" s="18">
        <v>19110119</v>
      </c>
      <c r="C23" s="23" t="s">
        <v>33</v>
      </c>
      <c r="D23" s="24">
        <v>1101</v>
      </c>
      <c r="E23" s="24"/>
      <c r="F23" s="24"/>
      <c r="G23" s="19">
        <f>997981</f>
        <v>997981</v>
      </c>
      <c r="H23" s="20">
        <v>43495</v>
      </c>
      <c r="I23" s="15" t="s">
        <v>15</v>
      </c>
      <c r="J23" s="21" t="s">
        <v>16</v>
      </c>
      <c r="K23" s="22">
        <f t="shared" si="0"/>
        <v>530000</v>
      </c>
      <c r="L23" s="22"/>
    </row>
    <row r="24" spans="1:13" ht="14.25" customHeight="1">
      <c r="A24" s="15">
        <v>15</v>
      </c>
      <c r="B24" s="18">
        <v>19110120</v>
      </c>
      <c r="C24" s="23" t="s">
        <v>34</v>
      </c>
      <c r="D24" s="18">
        <v>1101</v>
      </c>
      <c r="E24" s="18"/>
      <c r="F24" s="18"/>
      <c r="G24" s="19">
        <v>1009709</v>
      </c>
      <c r="H24" s="20">
        <v>43433</v>
      </c>
      <c r="I24" s="15" t="s">
        <v>15</v>
      </c>
      <c r="J24" s="21" t="s">
        <v>16</v>
      </c>
      <c r="K24" s="22">
        <f t="shared" si="0"/>
        <v>530000</v>
      </c>
      <c r="L24" s="22"/>
      <c r="M24"/>
    </row>
    <row r="25" spans="1:13" ht="14">
      <c r="A25" s="15">
        <v>16</v>
      </c>
      <c r="B25" s="18">
        <v>19110121</v>
      </c>
      <c r="C25" s="23" t="s">
        <v>35</v>
      </c>
      <c r="D25" s="18">
        <v>1101</v>
      </c>
      <c r="E25" s="18"/>
      <c r="F25" s="18"/>
      <c r="G25" s="19">
        <v>934000</v>
      </c>
      <c r="H25" s="20">
        <v>43439</v>
      </c>
      <c r="I25" s="15" t="s">
        <v>15</v>
      </c>
      <c r="J25" s="21" t="s">
        <v>16</v>
      </c>
      <c r="K25" s="22">
        <f t="shared" si="0"/>
        <v>530000</v>
      </c>
      <c r="L25" s="22"/>
      <c r="M25"/>
    </row>
    <row r="26" spans="1:13" ht="14">
      <c r="A26" s="15">
        <v>17</v>
      </c>
      <c r="B26" s="18">
        <v>19110122</v>
      </c>
      <c r="C26" s="23" t="s">
        <v>36</v>
      </c>
      <c r="D26" s="18">
        <v>1101</v>
      </c>
      <c r="E26" s="18"/>
      <c r="F26" s="18"/>
      <c r="G26" s="19">
        <v>997981</v>
      </c>
      <c r="H26" s="20">
        <v>43439</v>
      </c>
      <c r="I26" s="15" t="s">
        <v>15</v>
      </c>
      <c r="J26" s="21" t="s">
        <v>16</v>
      </c>
      <c r="K26" s="22">
        <f t="shared" si="0"/>
        <v>530000</v>
      </c>
      <c r="L26" s="22"/>
      <c r="M26"/>
    </row>
    <row r="27" spans="1:13" ht="14">
      <c r="A27" s="15">
        <v>18</v>
      </c>
      <c r="B27" s="18">
        <v>19110123</v>
      </c>
      <c r="C27" s="23" t="s">
        <v>37</v>
      </c>
      <c r="D27" s="18">
        <v>1101</v>
      </c>
      <c r="E27" s="18"/>
      <c r="F27" s="18"/>
      <c r="G27" s="19">
        <v>934000</v>
      </c>
      <c r="H27" s="20">
        <v>43438</v>
      </c>
      <c r="I27" s="15" t="s">
        <v>15</v>
      </c>
      <c r="J27" s="21" t="s">
        <v>16</v>
      </c>
      <c r="K27" s="22">
        <f t="shared" si="0"/>
        <v>530000</v>
      </c>
      <c r="L27" s="22">
        <v>267000</v>
      </c>
      <c r="M27"/>
    </row>
    <row r="28" spans="1:13" ht="14">
      <c r="A28" s="15">
        <v>19</v>
      </c>
      <c r="B28" s="18">
        <v>19110125</v>
      </c>
      <c r="C28" s="23" t="s">
        <v>38</v>
      </c>
      <c r="D28" s="18">
        <v>1101</v>
      </c>
      <c r="E28" s="18"/>
      <c r="F28" s="18"/>
      <c r="G28" s="19">
        <f>216000+84000</f>
        <v>300000</v>
      </c>
      <c r="H28" s="20">
        <v>43439</v>
      </c>
      <c r="I28" s="15">
        <v>14806</v>
      </c>
      <c r="J28" s="21" t="s">
        <v>16</v>
      </c>
      <c r="K28" s="22">
        <f t="shared" si="0"/>
        <v>530000</v>
      </c>
      <c r="L28" s="22"/>
      <c r="M28"/>
    </row>
    <row r="29" spans="1:13" ht="14">
      <c r="A29" s="15">
        <v>20</v>
      </c>
      <c r="B29" s="18">
        <v>19110126</v>
      </c>
      <c r="C29" s="23" t="s">
        <v>39</v>
      </c>
      <c r="D29" s="18">
        <v>1101</v>
      </c>
      <c r="E29" s="18"/>
      <c r="F29" s="18"/>
      <c r="G29" s="19">
        <v>934000</v>
      </c>
      <c r="H29" s="20">
        <v>43433</v>
      </c>
      <c r="I29" s="15" t="s">
        <v>15</v>
      </c>
      <c r="J29" s="21" t="s">
        <v>16</v>
      </c>
      <c r="K29" s="22">
        <f t="shared" si="0"/>
        <v>530000</v>
      </c>
      <c r="L29" s="22"/>
      <c r="M29"/>
    </row>
    <row r="30" spans="1:13" ht="14">
      <c r="A30" s="15">
        <v>21</v>
      </c>
      <c r="B30" s="18">
        <v>19110127</v>
      </c>
      <c r="C30" s="23" t="s">
        <v>40</v>
      </c>
      <c r="D30" s="18">
        <v>1101</v>
      </c>
      <c r="E30" s="18"/>
      <c r="F30" s="18"/>
      <c r="G30" s="19">
        <v>934000</v>
      </c>
      <c r="H30" s="20">
        <v>43434</v>
      </c>
      <c r="I30" s="15" t="s">
        <v>15</v>
      </c>
      <c r="J30" s="21" t="s">
        <v>16</v>
      </c>
      <c r="K30" s="22">
        <f t="shared" si="0"/>
        <v>530000</v>
      </c>
      <c r="L30" s="22"/>
      <c r="M30"/>
    </row>
    <row r="31" spans="1:13" ht="14">
      <c r="A31" s="15">
        <v>22</v>
      </c>
      <c r="B31" s="18">
        <v>19110129</v>
      </c>
      <c r="C31" s="23" t="s">
        <v>41</v>
      </c>
      <c r="D31" s="18">
        <v>1101</v>
      </c>
      <c r="E31" s="18"/>
      <c r="F31" s="18"/>
      <c r="G31" s="19">
        <v>1195577</v>
      </c>
      <c r="H31" s="20">
        <v>43462</v>
      </c>
      <c r="I31" s="15" t="s">
        <v>15</v>
      </c>
      <c r="J31" s="21" t="s">
        <v>16</v>
      </c>
      <c r="K31" s="22">
        <f t="shared" si="0"/>
        <v>530000</v>
      </c>
      <c r="L31" s="22"/>
      <c r="M31"/>
    </row>
    <row r="32" spans="1:13" ht="14">
      <c r="A32" s="15">
        <v>23</v>
      </c>
      <c r="B32" s="18">
        <v>19110130</v>
      </c>
      <c r="C32" s="23" t="s">
        <v>42</v>
      </c>
      <c r="D32" s="18">
        <v>1101</v>
      </c>
      <c r="E32" s="18"/>
      <c r="F32" s="18"/>
      <c r="G32" s="19">
        <v>934000</v>
      </c>
      <c r="H32" s="20">
        <v>43438</v>
      </c>
      <c r="I32" s="15" t="s">
        <v>15</v>
      </c>
      <c r="J32" s="21" t="s">
        <v>16</v>
      </c>
      <c r="K32" s="22">
        <f t="shared" si="0"/>
        <v>530000</v>
      </c>
      <c r="L32" s="22">
        <v>267000</v>
      </c>
      <c r="M32"/>
    </row>
    <row r="33" spans="1:14" ht="14">
      <c r="A33" s="15">
        <v>24</v>
      </c>
      <c r="B33" s="18">
        <v>19110131</v>
      </c>
      <c r="C33" s="23" t="s">
        <v>43</v>
      </c>
      <c r="D33" s="18">
        <v>1101</v>
      </c>
      <c r="E33" s="18"/>
      <c r="F33" s="18"/>
      <c r="G33" s="19">
        <v>934000</v>
      </c>
      <c r="H33" s="20">
        <v>43439</v>
      </c>
      <c r="I33" s="15" t="s">
        <v>15</v>
      </c>
      <c r="J33" s="21" t="s">
        <v>16</v>
      </c>
      <c r="K33" s="22">
        <f t="shared" si="0"/>
        <v>530000</v>
      </c>
      <c r="L33" s="22"/>
      <c r="M33"/>
    </row>
    <row r="34" spans="1:14" ht="14">
      <c r="A34" s="15">
        <v>25</v>
      </c>
      <c r="B34" s="18">
        <v>19110132</v>
      </c>
      <c r="C34" s="23" t="s">
        <v>44</v>
      </c>
      <c r="D34" s="18">
        <v>1101</v>
      </c>
      <c r="E34" s="18"/>
      <c r="F34" s="18"/>
      <c r="G34" s="19">
        <v>997981</v>
      </c>
      <c r="H34" s="20">
        <v>43448</v>
      </c>
      <c r="I34" s="15" t="s">
        <v>15</v>
      </c>
      <c r="J34" s="21" t="s">
        <v>16</v>
      </c>
      <c r="K34" s="22">
        <f t="shared" si="0"/>
        <v>530000</v>
      </c>
      <c r="L34" s="22">
        <v>267000</v>
      </c>
      <c r="M34"/>
    </row>
    <row r="35" spans="1:14" ht="14">
      <c r="A35" s="15">
        <v>26</v>
      </c>
      <c r="B35" s="18">
        <v>19110134</v>
      </c>
      <c r="C35" s="23" t="s">
        <v>45</v>
      </c>
      <c r="D35" s="18">
        <v>1101</v>
      </c>
      <c r="E35" s="18"/>
      <c r="F35" s="18"/>
      <c r="G35" s="19">
        <v>934000</v>
      </c>
      <c r="H35" s="20">
        <v>43426</v>
      </c>
      <c r="I35" s="15"/>
      <c r="J35" s="21" t="s">
        <v>16</v>
      </c>
      <c r="K35" s="22">
        <f t="shared" si="0"/>
        <v>530000</v>
      </c>
      <c r="L35" s="22"/>
      <c r="M35"/>
    </row>
    <row r="36" spans="1:14">
      <c r="A36" s="15">
        <v>27</v>
      </c>
      <c r="B36" s="18">
        <v>19110133</v>
      </c>
      <c r="C36" s="25" t="s">
        <v>46</v>
      </c>
      <c r="D36" s="24">
        <v>1101</v>
      </c>
      <c r="E36" s="24"/>
      <c r="F36" s="24"/>
      <c r="G36" s="19">
        <f>550000</f>
        <v>550000</v>
      </c>
      <c r="H36" s="20">
        <v>43497</v>
      </c>
      <c r="I36" s="15">
        <v>14848</v>
      </c>
      <c r="J36" s="21" t="s">
        <v>16</v>
      </c>
      <c r="K36" s="22">
        <f t="shared" si="0"/>
        <v>530000</v>
      </c>
      <c r="L36" s="22" t="s">
        <v>47</v>
      </c>
      <c r="M36" s="26" t="s">
        <v>27</v>
      </c>
    </row>
    <row r="37" spans="1:14" ht="14">
      <c r="A37" s="15">
        <v>28</v>
      </c>
      <c r="B37" s="18">
        <v>19110135</v>
      </c>
      <c r="C37" s="23" t="s">
        <v>48</v>
      </c>
      <c r="D37" s="18">
        <v>1101</v>
      </c>
      <c r="E37" s="18"/>
      <c r="F37" s="18"/>
      <c r="G37" s="19">
        <v>934000</v>
      </c>
      <c r="H37" s="20">
        <v>43438</v>
      </c>
      <c r="I37" s="15" t="s">
        <v>15</v>
      </c>
      <c r="J37" s="21" t="s">
        <v>16</v>
      </c>
      <c r="K37" s="22">
        <f t="shared" si="0"/>
        <v>530000</v>
      </c>
      <c r="L37" s="22"/>
      <c r="M37"/>
    </row>
    <row r="38" spans="1:14" ht="14">
      <c r="A38" s="15">
        <v>29</v>
      </c>
      <c r="B38" s="18">
        <v>19110139</v>
      </c>
      <c r="C38" s="23" t="s">
        <v>49</v>
      </c>
      <c r="D38" s="18">
        <v>1101</v>
      </c>
      <c r="E38" s="18"/>
      <c r="F38" s="18"/>
      <c r="G38" s="19">
        <v>934000</v>
      </c>
      <c r="H38" s="20">
        <v>43438</v>
      </c>
      <c r="I38" s="15" t="s">
        <v>15</v>
      </c>
      <c r="J38" s="21" t="s">
        <v>16</v>
      </c>
      <c r="K38" s="22">
        <f t="shared" si="0"/>
        <v>530000</v>
      </c>
      <c r="L38" s="22"/>
      <c r="M38"/>
    </row>
    <row r="39" spans="1:14">
      <c r="A39" s="15">
        <v>30</v>
      </c>
      <c r="B39" s="18"/>
      <c r="C39" s="23" t="s">
        <v>50</v>
      </c>
      <c r="D39" s="18">
        <v>1101</v>
      </c>
      <c r="E39" s="18"/>
      <c r="F39" s="18"/>
      <c r="G39" s="19">
        <v>934000</v>
      </c>
      <c r="H39" s="20">
        <v>43494</v>
      </c>
      <c r="I39" s="15">
        <v>14826</v>
      </c>
      <c r="J39" s="21"/>
      <c r="K39" s="27">
        <f t="shared" si="0"/>
        <v>530000</v>
      </c>
      <c r="L39" s="22"/>
      <c r="N39" s="8"/>
    </row>
    <row r="40" spans="1:14">
      <c r="A40" s="15">
        <v>31</v>
      </c>
      <c r="B40" s="18"/>
      <c r="C40" s="23" t="s">
        <v>51</v>
      </c>
      <c r="D40" s="18">
        <v>1101</v>
      </c>
      <c r="E40" s="18"/>
      <c r="F40" s="18"/>
      <c r="G40" s="19">
        <f>550000</f>
        <v>550000</v>
      </c>
      <c r="H40" s="20">
        <v>43495</v>
      </c>
      <c r="I40" s="15">
        <v>14833</v>
      </c>
      <c r="J40" s="21"/>
      <c r="K40" s="27">
        <f t="shared" si="0"/>
        <v>530000</v>
      </c>
      <c r="L40" s="22"/>
      <c r="N40" s="8"/>
    </row>
    <row r="41" spans="1:14" ht="14">
      <c r="A41" s="28"/>
      <c r="M41"/>
    </row>
    <row r="42" spans="1:14" ht="14">
      <c r="B42" s="29"/>
      <c r="C42" s="30" t="s">
        <v>52</v>
      </c>
      <c r="D42" s="4"/>
      <c r="E42" s="4"/>
      <c r="F42" s="4"/>
      <c r="G42" s="31"/>
      <c r="H42" s="32"/>
      <c r="M42"/>
    </row>
    <row r="43" spans="1:14" ht="14">
      <c r="B43" s="33">
        <v>1</v>
      </c>
      <c r="C43" s="34" t="s">
        <v>53</v>
      </c>
      <c r="D43" s="18">
        <v>1101</v>
      </c>
      <c r="E43" s="18"/>
      <c r="F43" s="18"/>
      <c r="G43" s="35">
        <f>495385+350000</f>
        <v>845385</v>
      </c>
      <c r="H43" s="36">
        <v>43376</v>
      </c>
      <c r="I43" s="15">
        <v>14589</v>
      </c>
      <c r="K43" s="22">
        <f>530000</f>
        <v>530000</v>
      </c>
      <c r="L43" s="22"/>
      <c r="M43"/>
    </row>
    <row r="44" spans="1:14" ht="14">
      <c r="B44" s="33">
        <v>2</v>
      </c>
      <c r="C44" s="34" t="s">
        <v>54</v>
      </c>
      <c r="D44" s="18">
        <v>1101</v>
      </c>
      <c r="E44" s="18"/>
      <c r="F44" s="18"/>
      <c r="G44" s="22">
        <f>613981+350000</f>
        <v>963981</v>
      </c>
      <c r="H44" s="37">
        <v>43445</v>
      </c>
      <c r="I44" s="15">
        <v>14717</v>
      </c>
      <c r="K44" s="22">
        <f>530000</f>
        <v>530000</v>
      </c>
      <c r="L44" s="22"/>
      <c r="M44"/>
    </row>
    <row r="45" spans="1:14" ht="14">
      <c r="B45" s="33">
        <v>3</v>
      </c>
      <c r="C45" s="34" t="s">
        <v>55</v>
      </c>
      <c r="D45" s="18">
        <v>1101</v>
      </c>
      <c r="E45" s="18"/>
      <c r="F45" s="18"/>
      <c r="G45" s="22">
        <f>613981+350000</f>
        <v>963981</v>
      </c>
      <c r="H45" s="37">
        <v>43451</v>
      </c>
      <c r="I45" s="15">
        <v>14725</v>
      </c>
      <c r="K45" s="22">
        <f t="shared" ref="K45:K47" si="1">530000</f>
        <v>530000</v>
      </c>
      <c r="L45" s="22"/>
      <c r="M45"/>
    </row>
    <row r="46" spans="1:14" ht="14">
      <c r="B46" s="33">
        <v>4</v>
      </c>
      <c r="C46" s="38" t="s">
        <v>56</v>
      </c>
      <c r="D46" s="18">
        <v>1101</v>
      </c>
      <c r="E46" s="18"/>
      <c r="F46" s="18"/>
      <c r="G46" s="22">
        <v>750000</v>
      </c>
      <c r="H46" s="37">
        <v>43486</v>
      </c>
      <c r="I46" s="15">
        <v>14758</v>
      </c>
      <c r="K46" s="22">
        <f t="shared" si="1"/>
        <v>530000</v>
      </c>
      <c r="L46" s="22"/>
      <c r="M46"/>
    </row>
    <row r="47" spans="1:14" ht="14">
      <c r="B47" s="33">
        <v>5</v>
      </c>
      <c r="C47" s="39" t="s">
        <v>57</v>
      </c>
      <c r="D47" s="18">
        <v>1101</v>
      </c>
      <c r="E47" s="18"/>
      <c r="F47" s="18"/>
      <c r="G47" s="22">
        <f>613981+350000</f>
        <v>963981</v>
      </c>
      <c r="H47" s="37">
        <v>43495</v>
      </c>
      <c r="I47" s="15">
        <v>14791</v>
      </c>
      <c r="K47" s="22">
        <f t="shared" si="1"/>
        <v>530000</v>
      </c>
      <c r="L47" s="22"/>
      <c r="M47"/>
    </row>
    <row r="48" spans="1:14" ht="14">
      <c r="B48" s="29"/>
      <c r="C48" s="2"/>
      <c r="D48" s="8"/>
      <c r="E48" s="8"/>
      <c r="F48" s="8"/>
      <c r="G48" s="40"/>
      <c r="H48" s="2"/>
      <c r="M48"/>
    </row>
    <row r="49" spans="1:13" ht="14">
      <c r="A49" s="2"/>
      <c r="B49" s="4"/>
      <c r="C49" s="41"/>
      <c r="D49" s="4"/>
      <c r="E49" s="4"/>
      <c r="F49" s="4"/>
      <c r="M49"/>
    </row>
    <row r="50" spans="1:13" ht="14">
      <c r="A50" s="2"/>
      <c r="B50" s="4"/>
      <c r="C50" s="41"/>
      <c r="D50" s="4"/>
      <c r="E50" s="4"/>
      <c r="F50" s="4"/>
      <c r="M50"/>
    </row>
    <row r="51" spans="1:13" ht="14">
      <c r="A51" s="2"/>
      <c r="B51" s="4"/>
      <c r="C51" s="41"/>
      <c r="D51" s="4"/>
      <c r="E51" s="4"/>
      <c r="F51" s="4"/>
      <c r="M51"/>
    </row>
    <row r="52" spans="1:13" ht="14">
      <c r="A52" s="2"/>
      <c r="B52" s="4"/>
      <c r="C52" s="41"/>
      <c r="D52" s="4"/>
      <c r="E52" s="4"/>
      <c r="F52" s="4"/>
      <c r="M52"/>
    </row>
    <row r="53" spans="1:13" ht="14">
      <c r="A53" s="2"/>
      <c r="B53" s="4"/>
      <c r="C53" s="41"/>
      <c r="D53" s="4"/>
      <c r="E53" s="4"/>
      <c r="F53" s="4"/>
      <c r="M53"/>
    </row>
    <row r="54" spans="1:13" ht="14">
      <c r="A54" s="2"/>
      <c r="B54" s="4"/>
      <c r="C54" s="41"/>
      <c r="D54" s="4"/>
      <c r="E54" s="4"/>
      <c r="F54" s="4"/>
      <c r="M54"/>
    </row>
    <row r="55" spans="1:13" ht="14">
      <c r="A55" s="2"/>
      <c r="B55" s="4"/>
      <c r="C55" s="41"/>
      <c r="D55" s="4"/>
      <c r="E55" s="4"/>
      <c r="F55" s="4"/>
      <c r="M55"/>
    </row>
    <row r="56" spans="1:13" ht="14">
      <c r="A56" s="2"/>
      <c r="B56" s="4"/>
      <c r="C56" s="9" t="s">
        <v>1</v>
      </c>
      <c r="D56" s="10" t="s">
        <v>2</v>
      </c>
      <c r="E56" s="11"/>
      <c r="F56" s="11"/>
      <c r="M56"/>
    </row>
    <row r="57" spans="1:13" ht="14">
      <c r="A57" s="2"/>
      <c r="B57" s="4"/>
      <c r="C57" s="41"/>
      <c r="D57" s="4"/>
      <c r="E57" s="4"/>
      <c r="F57" s="4"/>
      <c r="M57"/>
    </row>
    <row r="58" spans="1:13" s="5" customFormat="1" ht="14">
      <c r="A58" s="2"/>
      <c r="B58" s="2"/>
      <c r="C58" s="13" t="s">
        <v>58</v>
      </c>
      <c r="D58" s="3"/>
      <c r="E58" s="4"/>
      <c r="F58" s="4"/>
      <c r="H58" s="6"/>
      <c r="I58" s="2"/>
      <c r="J58" s="7"/>
      <c r="K58" s="8"/>
      <c r="L58" s="8"/>
      <c r="M58"/>
    </row>
    <row r="59" spans="1:13" ht="14">
      <c r="A59" s="38"/>
      <c r="B59" s="16" t="s">
        <v>5</v>
      </c>
      <c r="C59" s="17" t="s">
        <v>6</v>
      </c>
      <c r="D59" s="18" t="s">
        <v>7</v>
      </c>
      <c r="E59" s="18"/>
      <c r="F59" s="18"/>
      <c r="G59" s="19" t="s">
        <v>8</v>
      </c>
      <c r="H59" s="20" t="s">
        <v>9</v>
      </c>
      <c r="I59" s="15" t="s">
        <v>10</v>
      </c>
      <c r="J59" s="21" t="s">
        <v>11</v>
      </c>
      <c r="K59" s="22" t="s">
        <v>12</v>
      </c>
      <c r="L59" s="22" t="s">
        <v>13</v>
      </c>
      <c r="M59"/>
    </row>
    <row r="60" spans="1:13" ht="14">
      <c r="A60" s="38">
        <v>1</v>
      </c>
      <c r="B60" s="18">
        <v>19110201</v>
      </c>
      <c r="C60" s="23" t="s">
        <v>59</v>
      </c>
      <c r="D60" s="18">
        <v>1102</v>
      </c>
      <c r="E60" s="18"/>
      <c r="F60" s="18"/>
      <c r="G60" s="19">
        <v>934000</v>
      </c>
      <c r="H60" s="20">
        <v>43437</v>
      </c>
      <c r="I60" s="15"/>
      <c r="J60" s="21" t="s">
        <v>16</v>
      </c>
      <c r="K60" s="22">
        <f>530000</f>
        <v>530000</v>
      </c>
      <c r="L60" s="22"/>
      <c r="M60"/>
    </row>
    <row r="61" spans="1:13">
      <c r="A61" s="1">
        <v>2</v>
      </c>
      <c r="B61" s="18">
        <v>19110202</v>
      </c>
      <c r="C61" s="34" t="s">
        <v>60</v>
      </c>
      <c r="D61" s="24">
        <v>1102</v>
      </c>
      <c r="E61" s="24"/>
      <c r="F61" s="24"/>
      <c r="G61" s="19">
        <f>306990+345600</f>
        <v>652590</v>
      </c>
      <c r="H61" s="20">
        <v>43496</v>
      </c>
      <c r="I61" s="15">
        <v>14835</v>
      </c>
      <c r="J61" s="21"/>
      <c r="K61" s="22">
        <f t="shared" ref="K61:K89" si="2">530000</f>
        <v>530000</v>
      </c>
      <c r="L61" s="22"/>
    </row>
    <row r="62" spans="1:13" ht="14">
      <c r="A62" s="38">
        <v>3</v>
      </c>
      <c r="B62" s="18">
        <v>19110204</v>
      </c>
      <c r="C62" s="23" t="s">
        <v>61</v>
      </c>
      <c r="D62" s="18">
        <v>1102</v>
      </c>
      <c r="E62" s="18"/>
      <c r="F62" s="18"/>
      <c r="G62" s="19">
        <v>934000</v>
      </c>
      <c r="H62" s="20">
        <v>43438</v>
      </c>
      <c r="I62" s="15" t="s">
        <v>15</v>
      </c>
      <c r="J62" s="21" t="s">
        <v>16</v>
      </c>
      <c r="K62" s="22">
        <f t="shared" si="2"/>
        <v>530000</v>
      </c>
      <c r="L62" s="22"/>
      <c r="M62"/>
    </row>
    <row r="63" spans="1:13" ht="14">
      <c r="A63" s="1">
        <v>4</v>
      </c>
      <c r="B63" s="18">
        <v>19110205</v>
      </c>
      <c r="C63" s="23" t="s">
        <v>62</v>
      </c>
      <c r="D63" s="18">
        <v>1102</v>
      </c>
      <c r="E63" s="18"/>
      <c r="F63" s="18"/>
      <c r="G63" s="19">
        <v>997981</v>
      </c>
      <c r="H63" s="20">
        <v>43439</v>
      </c>
      <c r="I63" s="15" t="s">
        <v>15</v>
      </c>
      <c r="J63" s="21" t="s">
        <v>16</v>
      </c>
      <c r="K63" s="22">
        <f t="shared" si="2"/>
        <v>530000</v>
      </c>
      <c r="L63" s="22"/>
      <c r="M63"/>
    </row>
    <row r="64" spans="1:13" ht="14">
      <c r="A64" s="38">
        <v>5</v>
      </c>
      <c r="B64" s="18">
        <v>19110206</v>
      </c>
      <c r="C64" s="23" t="s">
        <v>63</v>
      </c>
      <c r="D64" s="18">
        <v>1102</v>
      </c>
      <c r="E64" s="18"/>
      <c r="F64" s="18"/>
      <c r="G64" s="19">
        <v>934000</v>
      </c>
      <c r="H64" s="20">
        <v>43439</v>
      </c>
      <c r="I64" s="15" t="s">
        <v>15</v>
      </c>
      <c r="J64" s="21" t="s">
        <v>16</v>
      </c>
      <c r="K64" s="22">
        <f t="shared" si="2"/>
        <v>530000</v>
      </c>
      <c r="L64" s="22"/>
      <c r="M64"/>
    </row>
    <row r="65" spans="1:13" ht="14">
      <c r="A65" s="1">
        <v>6</v>
      </c>
      <c r="B65" s="18">
        <v>19110209</v>
      </c>
      <c r="C65" s="23" t="s">
        <v>64</v>
      </c>
      <c r="D65" s="18">
        <v>1102</v>
      </c>
      <c r="E65" s="18"/>
      <c r="F65" s="18"/>
      <c r="G65" s="19">
        <v>934000</v>
      </c>
      <c r="H65" s="20">
        <v>43431</v>
      </c>
      <c r="I65" s="15" t="s">
        <v>15</v>
      </c>
      <c r="J65" s="21" t="s">
        <v>16</v>
      </c>
      <c r="K65" s="22">
        <f t="shared" si="2"/>
        <v>530000</v>
      </c>
      <c r="L65" s="22"/>
      <c r="M65"/>
    </row>
    <row r="66" spans="1:13" ht="14">
      <c r="A66" s="38">
        <v>7</v>
      </c>
      <c r="B66" s="18">
        <v>19110210</v>
      </c>
      <c r="C66" s="23" t="s">
        <v>65</v>
      </c>
      <c r="D66" s="18">
        <v>1102</v>
      </c>
      <c r="E66" s="18"/>
      <c r="F66" s="18"/>
      <c r="G66" s="19">
        <v>934000</v>
      </c>
      <c r="H66" s="20">
        <v>43439</v>
      </c>
      <c r="I66" s="15" t="s">
        <v>15</v>
      </c>
      <c r="J66" s="21" t="s">
        <v>16</v>
      </c>
      <c r="K66" s="22">
        <f t="shared" si="2"/>
        <v>530000</v>
      </c>
      <c r="L66" s="22"/>
      <c r="M66"/>
    </row>
    <row r="67" spans="1:13" ht="14">
      <c r="A67" s="1">
        <v>8</v>
      </c>
      <c r="B67" s="18">
        <v>19110211</v>
      </c>
      <c r="C67" s="23" t="s">
        <v>66</v>
      </c>
      <c r="D67" s="18">
        <v>1102</v>
      </c>
      <c r="E67" s="18"/>
      <c r="F67" s="18"/>
      <c r="G67" s="19">
        <v>874000</v>
      </c>
      <c r="H67" s="20">
        <v>43430</v>
      </c>
      <c r="I67" s="15" t="s">
        <v>15</v>
      </c>
      <c r="J67" s="21" t="s">
        <v>16</v>
      </c>
      <c r="K67" s="22">
        <f t="shared" si="2"/>
        <v>530000</v>
      </c>
      <c r="L67" s="22"/>
      <c r="M67"/>
    </row>
    <row r="68" spans="1:13" ht="14">
      <c r="A68" s="38">
        <v>9</v>
      </c>
      <c r="B68" s="18">
        <v>19110213</v>
      </c>
      <c r="C68" s="23" t="s">
        <v>67</v>
      </c>
      <c r="D68" s="18">
        <v>1102</v>
      </c>
      <c r="E68" s="18"/>
      <c r="F68" s="18"/>
      <c r="G68" s="19">
        <v>971360</v>
      </c>
      <c r="H68" s="20">
        <v>43430</v>
      </c>
      <c r="I68" s="15">
        <v>14695</v>
      </c>
      <c r="J68" s="21" t="s">
        <v>16</v>
      </c>
      <c r="K68" s="22">
        <f t="shared" si="2"/>
        <v>530000</v>
      </c>
      <c r="L68" s="22">
        <v>267000</v>
      </c>
      <c r="M68"/>
    </row>
    <row r="69" spans="1:13" ht="14">
      <c r="A69" s="1">
        <v>10</v>
      </c>
      <c r="B69" s="18">
        <v>19110214</v>
      </c>
      <c r="C69" s="23" t="s">
        <v>68</v>
      </c>
      <c r="D69" s="18">
        <v>1102</v>
      </c>
      <c r="E69" s="18"/>
      <c r="F69" s="18"/>
      <c r="G69" s="19">
        <v>934000</v>
      </c>
      <c r="H69" s="20">
        <v>43437</v>
      </c>
      <c r="I69" s="15" t="s">
        <v>15</v>
      </c>
      <c r="J69" s="21" t="s">
        <v>16</v>
      </c>
      <c r="K69" s="22">
        <f t="shared" si="2"/>
        <v>530000</v>
      </c>
      <c r="L69" s="22"/>
      <c r="M69"/>
    </row>
    <row r="70" spans="1:13" ht="14">
      <c r="A70" s="38">
        <v>11</v>
      </c>
      <c r="B70" s="18">
        <v>19110216</v>
      </c>
      <c r="C70" s="23" t="s">
        <v>69</v>
      </c>
      <c r="D70" s="18">
        <v>1102</v>
      </c>
      <c r="E70" s="18"/>
      <c r="F70" s="18"/>
      <c r="G70" s="19">
        <v>997981</v>
      </c>
      <c r="H70" s="20">
        <v>43439</v>
      </c>
      <c r="I70" s="15" t="s">
        <v>15</v>
      </c>
      <c r="J70" s="21" t="s">
        <v>16</v>
      </c>
      <c r="K70" s="22">
        <f t="shared" si="2"/>
        <v>530000</v>
      </c>
      <c r="L70" s="22"/>
      <c r="M70"/>
    </row>
    <row r="71" spans="1:13" ht="14">
      <c r="A71" s="1">
        <v>12</v>
      </c>
      <c r="B71" s="18">
        <v>19110220</v>
      </c>
      <c r="C71" s="23" t="s">
        <v>70</v>
      </c>
      <c r="D71" s="18">
        <v>1102</v>
      </c>
      <c r="E71" s="18"/>
      <c r="F71" s="18"/>
      <c r="G71" s="19">
        <v>1120800</v>
      </c>
      <c r="H71" s="20">
        <v>43461</v>
      </c>
      <c r="I71" s="15" t="s">
        <v>15</v>
      </c>
      <c r="J71" s="21" t="s">
        <v>16</v>
      </c>
      <c r="K71" s="22">
        <f t="shared" si="2"/>
        <v>530000</v>
      </c>
      <c r="L71" s="22"/>
      <c r="M71"/>
    </row>
    <row r="72" spans="1:13" ht="14">
      <c r="A72" s="38">
        <v>13</v>
      </c>
      <c r="B72" s="18">
        <v>19110222</v>
      </c>
      <c r="C72" s="23" t="s">
        <v>71</v>
      </c>
      <c r="D72" s="18">
        <v>1102</v>
      </c>
      <c r="E72" s="18"/>
      <c r="F72" s="18"/>
      <c r="G72" s="19">
        <v>934000</v>
      </c>
      <c r="H72" s="20">
        <v>43437</v>
      </c>
      <c r="I72" s="15" t="s">
        <v>15</v>
      </c>
      <c r="J72" s="21" t="s">
        <v>16</v>
      </c>
      <c r="K72" s="22">
        <f t="shared" si="2"/>
        <v>530000</v>
      </c>
      <c r="L72" s="22"/>
      <c r="M72"/>
    </row>
    <row r="73" spans="1:13">
      <c r="A73" s="1">
        <v>14</v>
      </c>
      <c r="B73" s="18">
        <v>19110224</v>
      </c>
      <c r="C73" s="23" t="s">
        <v>72</v>
      </c>
      <c r="D73" s="24">
        <v>1102</v>
      </c>
      <c r="E73" s="24"/>
      <c r="F73" s="24"/>
      <c r="G73" s="19">
        <v>1197577</v>
      </c>
      <c r="H73" s="20">
        <v>43494</v>
      </c>
      <c r="I73" s="15" t="s">
        <v>15</v>
      </c>
      <c r="J73" s="21" t="s">
        <v>16</v>
      </c>
      <c r="K73" s="22">
        <f t="shared" si="2"/>
        <v>530000</v>
      </c>
      <c r="L73" s="22"/>
    </row>
    <row r="74" spans="1:13" ht="14">
      <c r="A74" s="38">
        <v>15</v>
      </c>
      <c r="B74" s="18">
        <v>19110225</v>
      </c>
      <c r="C74" s="23" t="s">
        <v>73</v>
      </c>
      <c r="D74" s="18">
        <v>1102</v>
      </c>
      <c r="E74" s="18"/>
      <c r="F74" s="18"/>
      <c r="G74" s="19">
        <v>934000</v>
      </c>
      <c r="H74" s="20">
        <v>43431</v>
      </c>
      <c r="I74" s="15" t="s">
        <v>15</v>
      </c>
      <c r="J74" s="21" t="s">
        <v>16</v>
      </c>
      <c r="K74" s="22">
        <f t="shared" si="2"/>
        <v>530000</v>
      </c>
      <c r="L74" s="22"/>
      <c r="M74"/>
    </row>
    <row r="75" spans="1:13" ht="14">
      <c r="A75" s="1">
        <v>16</v>
      </c>
      <c r="B75" s="18">
        <v>19110226</v>
      </c>
      <c r="C75" s="23" t="s">
        <v>74</v>
      </c>
      <c r="D75" s="18">
        <v>1102</v>
      </c>
      <c r="E75" s="18"/>
      <c r="F75" s="18"/>
      <c r="G75" s="19">
        <v>934000</v>
      </c>
      <c r="H75" s="20">
        <v>43432</v>
      </c>
      <c r="I75" s="15" t="s">
        <v>15</v>
      </c>
      <c r="J75" s="21" t="s">
        <v>16</v>
      </c>
      <c r="K75" s="22">
        <f t="shared" si="2"/>
        <v>530000</v>
      </c>
      <c r="L75" s="22"/>
      <c r="M75"/>
    </row>
    <row r="76" spans="1:13" ht="14">
      <c r="A76" s="38">
        <v>17</v>
      </c>
      <c r="B76" s="18">
        <v>19110227</v>
      </c>
      <c r="C76" s="23" t="s">
        <v>75</v>
      </c>
      <c r="D76" s="18">
        <v>1102</v>
      </c>
      <c r="E76" s="18"/>
      <c r="F76" s="18"/>
      <c r="G76" s="19">
        <v>934000</v>
      </c>
      <c r="H76" s="20">
        <v>43439</v>
      </c>
      <c r="I76" s="15" t="s">
        <v>15</v>
      </c>
      <c r="J76" s="21" t="s">
        <v>16</v>
      </c>
      <c r="K76" s="22">
        <f t="shared" si="2"/>
        <v>530000</v>
      </c>
      <c r="L76" s="22"/>
      <c r="M76"/>
    </row>
    <row r="77" spans="1:13" ht="14">
      <c r="A77" s="1">
        <v>18</v>
      </c>
      <c r="B77" s="18">
        <v>19110228</v>
      </c>
      <c r="C77" s="23" t="s">
        <v>76</v>
      </c>
      <c r="D77" s="18">
        <v>1102</v>
      </c>
      <c r="E77" s="18"/>
      <c r="F77" s="18"/>
      <c r="G77" s="19">
        <f>490000+384000</f>
        <v>874000</v>
      </c>
      <c r="H77" s="20">
        <v>43425</v>
      </c>
      <c r="I77" s="15">
        <v>14685</v>
      </c>
      <c r="J77" s="21" t="s">
        <v>16</v>
      </c>
      <c r="K77" s="22">
        <f t="shared" si="2"/>
        <v>530000</v>
      </c>
      <c r="L77" s="22"/>
      <c r="M77"/>
    </row>
    <row r="78" spans="1:13" ht="14">
      <c r="A78" s="38">
        <v>19</v>
      </c>
      <c r="B78" s="18">
        <v>19110229</v>
      </c>
      <c r="C78" s="23" t="s">
        <v>77</v>
      </c>
      <c r="D78" s="18">
        <v>1102</v>
      </c>
      <c r="E78" s="18"/>
      <c r="F78" s="18"/>
      <c r="G78" s="19">
        <f>313981+384000</f>
        <v>697981</v>
      </c>
      <c r="H78" s="20">
        <v>43448</v>
      </c>
      <c r="I78" s="15">
        <v>14823</v>
      </c>
      <c r="J78" s="21" t="s">
        <v>16</v>
      </c>
      <c r="K78" s="22">
        <f t="shared" si="2"/>
        <v>530000</v>
      </c>
      <c r="L78" s="22"/>
      <c r="M78"/>
    </row>
    <row r="79" spans="1:13" ht="14">
      <c r="A79" s="1">
        <v>20</v>
      </c>
      <c r="B79" s="18">
        <v>19110232</v>
      </c>
      <c r="C79" s="23" t="s">
        <v>78</v>
      </c>
      <c r="D79" s="18">
        <v>1102</v>
      </c>
      <c r="E79" s="18"/>
      <c r="F79" s="18"/>
      <c r="G79" s="19">
        <v>997981</v>
      </c>
      <c r="H79" s="20">
        <v>43439</v>
      </c>
      <c r="I79" s="15" t="s">
        <v>15</v>
      </c>
      <c r="J79" s="21" t="s">
        <v>16</v>
      </c>
      <c r="K79" s="22">
        <f t="shared" si="2"/>
        <v>530000</v>
      </c>
      <c r="L79" s="22"/>
      <c r="M79"/>
    </row>
    <row r="80" spans="1:13" ht="14">
      <c r="A80" s="38">
        <v>21</v>
      </c>
      <c r="B80" s="18">
        <v>19110233</v>
      </c>
      <c r="C80" s="23" t="s">
        <v>79</v>
      </c>
      <c r="D80" s="18">
        <v>1102</v>
      </c>
      <c r="E80" s="18"/>
      <c r="F80" s="18"/>
      <c r="G80" s="19">
        <v>934000</v>
      </c>
      <c r="H80" s="20">
        <v>43439</v>
      </c>
      <c r="I80" s="15" t="s">
        <v>15</v>
      </c>
      <c r="J80" s="21" t="s">
        <v>16</v>
      </c>
      <c r="K80" s="22">
        <f t="shared" si="2"/>
        <v>530000</v>
      </c>
      <c r="L80" s="22"/>
      <c r="M80"/>
    </row>
    <row r="81" spans="1:13" ht="14">
      <c r="A81" s="1">
        <v>22</v>
      </c>
      <c r="B81" s="18">
        <v>19110235</v>
      </c>
      <c r="C81" s="23" t="s">
        <v>80</v>
      </c>
      <c r="D81" s="18">
        <v>1102</v>
      </c>
      <c r="E81" s="18"/>
      <c r="F81" s="18"/>
      <c r="G81" s="19">
        <v>997981</v>
      </c>
      <c r="H81" s="20">
        <v>43439</v>
      </c>
      <c r="I81" s="15" t="s">
        <v>15</v>
      </c>
      <c r="J81" s="21" t="s">
        <v>16</v>
      </c>
      <c r="K81" s="22">
        <f t="shared" si="2"/>
        <v>530000</v>
      </c>
      <c r="L81" s="22"/>
      <c r="M81"/>
    </row>
    <row r="82" spans="1:13" ht="14">
      <c r="A82" s="38">
        <v>23</v>
      </c>
      <c r="B82" s="18">
        <v>19110236</v>
      </c>
      <c r="C82" s="23" t="s">
        <v>81</v>
      </c>
      <c r="D82" s="18">
        <v>1102</v>
      </c>
      <c r="E82" s="18"/>
      <c r="F82" s="18"/>
      <c r="G82" s="19">
        <v>934000</v>
      </c>
      <c r="H82" s="20">
        <v>43435</v>
      </c>
      <c r="I82" s="15" t="s">
        <v>15</v>
      </c>
      <c r="J82" s="21" t="s">
        <v>16</v>
      </c>
      <c r="K82" s="22">
        <f t="shared" si="2"/>
        <v>530000</v>
      </c>
      <c r="L82" s="22"/>
      <c r="M82"/>
    </row>
    <row r="83" spans="1:13" ht="14">
      <c r="A83" s="1">
        <v>24</v>
      </c>
      <c r="B83" s="18">
        <v>19110238</v>
      </c>
      <c r="C83" s="23" t="s">
        <v>82</v>
      </c>
      <c r="D83" s="18">
        <v>1102</v>
      </c>
      <c r="E83" s="18"/>
      <c r="F83" s="18"/>
      <c r="G83" s="19">
        <v>934000</v>
      </c>
      <c r="H83" s="20">
        <v>43431</v>
      </c>
      <c r="I83" s="15" t="s">
        <v>15</v>
      </c>
      <c r="J83" s="21" t="s">
        <v>16</v>
      </c>
      <c r="K83" s="22">
        <f t="shared" si="2"/>
        <v>530000</v>
      </c>
      <c r="L83" s="22"/>
      <c r="M83"/>
    </row>
    <row r="84" spans="1:13" ht="14">
      <c r="A84" s="38">
        <v>25</v>
      </c>
      <c r="B84" s="18">
        <v>19110239</v>
      </c>
      <c r="C84" s="23" t="s">
        <v>83</v>
      </c>
      <c r="D84" s="18">
        <v>1102</v>
      </c>
      <c r="E84" s="18"/>
      <c r="F84" s="18"/>
      <c r="G84" s="19">
        <v>934000</v>
      </c>
      <c r="H84" s="20">
        <v>43439</v>
      </c>
      <c r="I84" s="15" t="s">
        <v>15</v>
      </c>
      <c r="J84" s="21" t="s">
        <v>16</v>
      </c>
      <c r="K84" s="22">
        <f t="shared" si="2"/>
        <v>530000</v>
      </c>
      <c r="L84" s="22"/>
      <c r="M84"/>
    </row>
    <row r="85" spans="1:13">
      <c r="A85" s="1">
        <v>26</v>
      </c>
      <c r="B85" s="18">
        <v>19110240</v>
      </c>
      <c r="C85" s="23" t="s">
        <v>84</v>
      </c>
      <c r="D85" s="24">
        <v>1102</v>
      </c>
      <c r="E85" s="24"/>
      <c r="F85" s="24"/>
      <c r="G85" s="19">
        <f>766248+479232</f>
        <v>1245480</v>
      </c>
      <c r="H85" s="20">
        <v>43497</v>
      </c>
      <c r="I85" s="15">
        <v>14844</v>
      </c>
      <c r="J85" s="21" t="s">
        <v>16</v>
      </c>
      <c r="K85" s="22">
        <f t="shared" si="2"/>
        <v>530000</v>
      </c>
      <c r="L85" s="22"/>
    </row>
    <row r="86" spans="1:13" ht="14">
      <c r="A86" s="38">
        <v>27</v>
      </c>
      <c r="B86" s="18">
        <v>19110241</v>
      </c>
      <c r="C86" s="23" t="s">
        <v>85</v>
      </c>
      <c r="D86" s="18">
        <v>1102</v>
      </c>
      <c r="E86" s="18"/>
      <c r="F86" s="18"/>
      <c r="G86" s="19">
        <v>997981</v>
      </c>
      <c r="H86" s="20">
        <v>43439</v>
      </c>
      <c r="I86" s="15" t="s">
        <v>15</v>
      </c>
      <c r="J86" s="21" t="s">
        <v>16</v>
      </c>
      <c r="K86" s="22">
        <f t="shared" si="2"/>
        <v>530000</v>
      </c>
      <c r="L86" s="22"/>
      <c r="M86"/>
    </row>
    <row r="87" spans="1:13" ht="14">
      <c r="A87" s="1">
        <v>28</v>
      </c>
      <c r="B87" s="18">
        <v>19110243</v>
      </c>
      <c r="C87" s="23" t="s">
        <v>86</v>
      </c>
      <c r="D87" s="18">
        <v>1102</v>
      </c>
      <c r="E87" s="18"/>
      <c r="F87" s="18"/>
      <c r="G87" s="19">
        <v>997981</v>
      </c>
      <c r="H87" s="20">
        <v>43439</v>
      </c>
      <c r="I87" s="15" t="s">
        <v>15</v>
      </c>
      <c r="J87" s="21" t="s">
        <v>16</v>
      </c>
      <c r="K87" s="22">
        <f t="shared" si="2"/>
        <v>530000</v>
      </c>
      <c r="L87" s="22"/>
      <c r="M87"/>
    </row>
    <row r="88" spans="1:13" ht="14">
      <c r="A88" s="38">
        <v>29</v>
      </c>
      <c r="B88" s="18">
        <v>19110244</v>
      </c>
      <c r="C88" s="23" t="s">
        <v>87</v>
      </c>
      <c r="D88" s="18">
        <v>1102</v>
      </c>
      <c r="E88" s="18"/>
      <c r="F88" s="18"/>
      <c r="G88" s="19">
        <v>934000</v>
      </c>
      <c r="H88" s="20">
        <v>43434</v>
      </c>
      <c r="I88" s="15" t="s">
        <v>15</v>
      </c>
      <c r="J88" s="21" t="s">
        <v>16</v>
      </c>
      <c r="K88" s="22">
        <f t="shared" si="2"/>
        <v>530000</v>
      </c>
      <c r="L88" s="22"/>
      <c r="M88"/>
    </row>
    <row r="89" spans="1:13" ht="14">
      <c r="A89" s="1">
        <v>30</v>
      </c>
      <c r="B89" s="18">
        <v>19110248</v>
      </c>
      <c r="C89" s="23" t="s">
        <v>88</v>
      </c>
      <c r="D89" s="18">
        <v>1102</v>
      </c>
      <c r="E89" s="18"/>
      <c r="F89" s="18"/>
      <c r="G89" s="19">
        <v>997981</v>
      </c>
      <c r="H89" s="20">
        <v>43448</v>
      </c>
      <c r="I89" s="15" t="s">
        <v>15</v>
      </c>
      <c r="J89" s="21" t="s">
        <v>16</v>
      </c>
      <c r="K89" s="22">
        <f t="shared" si="2"/>
        <v>530000</v>
      </c>
      <c r="L89" s="22"/>
      <c r="M89"/>
    </row>
    <row r="90" spans="1:13" ht="14">
      <c r="B90" s="4"/>
      <c r="C90" s="41"/>
      <c r="D90" s="4"/>
      <c r="E90" s="4"/>
      <c r="F90" s="4"/>
      <c r="M90"/>
    </row>
    <row r="91" spans="1:13" ht="14">
      <c r="B91" s="4"/>
      <c r="C91" s="41"/>
      <c r="D91" s="4"/>
      <c r="E91" s="4"/>
      <c r="F91" s="4"/>
      <c r="M91"/>
    </row>
    <row r="92" spans="1:13" ht="14">
      <c r="B92" s="4"/>
      <c r="C92" s="41"/>
      <c r="D92" s="4"/>
      <c r="E92" s="4"/>
      <c r="F92" s="4"/>
      <c r="M92"/>
    </row>
    <row r="93" spans="1:13" ht="14">
      <c r="B93" s="4"/>
      <c r="C93" s="41"/>
      <c r="D93" s="4"/>
      <c r="E93" s="4"/>
      <c r="F93" s="4"/>
      <c r="M93"/>
    </row>
    <row r="94" spans="1:13" ht="14">
      <c r="B94" s="4"/>
      <c r="C94" s="41"/>
      <c r="D94" s="4"/>
      <c r="E94" s="4"/>
      <c r="F94" s="4"/>
      <c r="M94"/>
    </row>
    <row r="95" spans="1:13" ht="14">
      <c r="B95" s="4"/>
      <c r="C95" s="41"/>
      <c r="D95" s="4"/>
      <c r="E95" s="4"/>
      <c r="F95" s="4"/>
      <c r="M95"/>
    </row>
    <row r="96" spans="1:13" ht="14">
      <c r="B96" s="4"/>
      <c r="C96" s="41"/>
      <c r="D96" s="4"/>
      <c r="E96" s="4"/>
      <c r="F96" s="4"/>
      <c r="M96"/>
    </row>
    <row r="97" spans="2:13" ht="14">
      <c r="B97" s="4"/>
      <c r="C97" s="41"/>
      <c r="D97" s="4"/>
      <c r="E97" s="4"/>
      <c r="F97" s="4"/>
      <c r="M97"/>
    </row>
    <row r="98" spans="2:13" ht="14">
      <c r="B98" s="4"/>
      <c r="C98" s="41"/>
      <c r="D98" s="4"/>
      <c r="E98" s="4"/>
      <c r="F98" s="4"/>
      <c r="M98"/>
    </row>
    <row r="99" spans="2:13" ht="14">
      <c r="B99" s="4"/>
      <c r="C99" s="41"/>
      <c r="D99" s="4"/>
      <c r="E99" s="4"/>
      <c r="F99" s="4"/>
      <c r="M99"/>
    </row>
    <row r="100" spans="2:13" ht="14">
      <c r="B100" s="4"/>
      <c r="C100" s="41"/>
      <c r="D100" s="4"/>
      <c r="E100" s="4"/>
      <c r="F100" s="4"/>
      <c r="M100"/>
    </row>
    <row r="101" spans="2:13" ht="14">
      <c r="B101" s="4"/>
      <c r="C101" s="41"/>
      <c r="D101" s="4"/>
      <c r="E101" s="4"/>
      <c r="F101" s="4"/>
      <c r="M101"/>
    </row>
    <row r="102" spans="2:13" ht="14">
      <c r="B102" s="4"/>
      <c r="C102" s="41"/>
      <c r="D102" s="4"/>
      <c r="E102" s="4"/>
      <c r="F102" s="4"/>
      <c r="M102"/>
    </row>
    <row r="103" spans="2:13" ht="14">
      <c r="B103" s="4"/>
      <c r="C103" s="41"/>
      <c r="D103" s="4"/>
      <c r="E103" s="4"/>
      <c r="F103" s="4"/>
      <c r="M103"/>
    </row>
    <row r="104" spans="2:13" ht="14">
      <c r="B104" s="4"/>
      <c r="C104" s="41"/>
      <c r="D104" s="4"/>
      <c r="E104" s="4"/>
      <c r="F104" s="4"/>
      <c r="M104"/>
    </row>
    <row r="105" spans="2:13" ht="14">
      <c r="B105" s="4"/>
      <c r="C105" s="41"/>
      <c r="D105" s="4"/>
      <c r="E105" s="4"/>
      <c r="F105" s="4"/>
      <c r="M105"/>
    </row>
    <row r="106" spans="2:13" ht="14">
      <c r="B106" s="4"/>
      <c r="C106" s="41"/>
      <c r="D106" s="4"/>
      <c r="E106" s="4"/>
      <c r="F106" s="4"/>
      <c r="M106"/>
    </row>
    <row r="107" spans="2:13" ht="14">
      <c r="B107" s="4"/>
      <c r="C107" s="41"/>
      <c r="D107" s="4"/>
      <c r="E107" s="4"/>
      <c r="F107" s="4"/>
      <c r="M107"/>
    </row>
    <row r="108" spans="2:13" ht="14">
      <c r="B108" s="4"/>
      <c r="C108" s="41"/>
      <c r="D108" s="4"/>
      <c r="E108" s="4"/>
      <c r="F108" s="4"/>
      <c r="M108"/>
    </row>
    <row r="109" spans="2:13" ht="14">
      <c r="B109" s="4"/>
      <c r="C109" s="41"/>
      <c r="D109" s="4"/>
      <c r="E109" s="4"/>
      <c r="F109" s="4"/>
      <c r="M109"/>
    </row>
    <row r="110" spans="2:13" ht="14">
      <c r="B110" s="4"/>
      <c r="C110" s="41"/>
      <c r="D110" s="4"/>
      <c r="E110" s="4"/>
      <c r="F110" s="4"/>
      <c r="M110"/>
    </row>
    <row r="111" spans="2:13" ht="14">
      <c r="B111" s="4"/>
      <c r="C111" s="9" t="s">
        <v>1</v>
      </c>
      <c r="D111" s="10" t="s">
        <v>2</v>
      </c>
      <c r="E111" s="11"/>
      <c r="F111" s="11"/>
      <c r="M111"/>
    </row>
    <row r="112" spans="2:13" ht="14">
      <c r="B112" s="4"/>
      <c r="C112" s="41"/>
      <c r="D112" s="4"/>
      <c r="E112" s="4"/>
      <c r="F112" s="4"/>
      <c r="M112"/>
    </row>
    <row r="113" spans="1:13" s="5" customFormat="1" ht="14">
      <c r="A113" s="2"/>
      <c r="B113" s="2"/>
      <c r="C113" s="13" t="s">
        <v>89</v>
      </c>
      <c r="D113" s="3"/>
      <c r="E113" s="4"/>
      <c r="F113" s="4"/>
      <c r="H113" s="6"/>
      <c r="I113" s="2"/>
      <c r="J113" s="7"/>
      <c r="K113" s="8"/>
      <c r="L113" s="8"/>
      <c r="M113"/>
    </row>
    <row r="114" spans="1:13" s="8" customFormat="1" ht="14">
      <c r="A114" s="1"/>
      <c r="B114" s="16" t="s">
        <v>5</v>
      </c>
      <c r="C114" s="17" t="s">
        <v>6</v>
      </c>
      <c r="D114" s="18" t="s">
        <v>7</v>
      </c>
      <c r="E114" s="18"/>
      <c r="F114" s="18"/>
      <c r="G114" s="19" t="s">
        <v>8</v>
      </c>
      <c r="H114" s="20" t="s">
        <v>9</v>
      </c>
      <c r="I114" s="15" t="s">
        <v>10</v>
      </c>
      <c r="J114" s="21" t="s">
        <v>11</v>
      </c>
      <c r="K114" s="22" t="s">
        <v>12</v>
      </c>
      <c r="L114" s="22" t="s">
        <v>13</v>
      </c>
      <c r="M114"/>
    </row>
    <row r="115" spans="1:13" s="8" customFormat="1" ht="14">
      <c r="A115" s="38">
        <v>1</v>
      </c>
      <c r="B115" s="18">
        <v>19100102</v>
      </c>
      <c r="C115" s="23" t="s">
        <v>90</v>
      </c>
      <c r="D115" s="18">
        <v>1001</v>
      </c>
      <c r="E115" s="18"/>
      <c r="F115" s="18"/>
      <c r="G115" s="19">
        <f>550000+384000</f>
        <v>934000</v>
      </c>
      <c r="H115" s="20">
        <v>43425</v>
      </c>
      <c r="I115" s="15">
        <v>14684</v>
      </c>
      <c r="J115" s="21"/>
      <c r="K115" s="22">
        <f>520000</f>
        <v>520000</v>
      </c>
      <c r="L115" s="22"/>
      <c r="M115"/>
    </row>
    <row r="116" spans="1:13" s="8" customFormat="1" ht="14">
      <c r="A116" s="38">
        <v>2</v>
      </c>
      <c r="B116" s="18">
        <v>19100103</v>
      </c>
      <c r="C116" s="23" t="s">
        <v>91</v>
      </c>
      <c r="D116" s="18">
        <v>1001</v>
      </c>
      <c r="E116" s="18"/>
      <c r="F116" s="18"/>
      <c r="G116" s="19">
        <v>934000</v>
      </c>
      <c r="H116" s="20">
        <v>43439</v>
      </c>
      <c r="I116" s="15" t="s">
        <v>15</v>
      </c>
      <c r="J116" s="21" t="s">
        <v>16</v>
      </c>
      <c r="K116" s="22">
        <f t="shared" ref="K116:K144" si="3">520000</f>
        <v>520000</v>
      </c>
      <c r="L116" s="22"/>
      <c r="M116"/>
    </row>
    <row r="117" spans="1:13" s="8" customFormat="1" ht="14">
      <c r="A117" s="38">
        <v>3</v>
      </c>
      <c r="B117" s="18">
        <v>19100105</v>
      </c>
      <c r="C117" s="23" t="s">
        <v>92</v>
      </c>
      <c r="D117" s="18">
        <v>1001</v>
      </c>
      <c r="E117" s="18"/>
      <c r="F117" s="18"/>
      <c r="G117" s="19">
        <v>934000</v>
      </c>
      <c r="H117" s="20">
        <v>43439</v>
      </c>
      <c r="I117" s="15" t="s">
        <v>15</v>
      </c>
      <c r="J117" s="21" t="s">
        <v>16</v>
      </c>
      <c r="K117" s="22">
        <f t="shared" si="3"/>
        <v>520000</v>
      </c>
      <c r="L117" s="22"/>
      <c r="M117"/>
    </row>
    <row r="118" spans="1:13" s="8" customFormat="1" ht="14">
      <c r="A118" s="38">
        <v>4</v>
      </c>
      <c r="B118" s="18">
        <v>19100106</v>
      </c>
      <c r="C118" s="23" t="s">
        <v>93</v>
      </c>
      <c r="D118" s="18">
        <v>1001</v>
      </c>
      <c r="E118" s="18"/>
      <c r="F118" s="18"/>
      <c r="G118" s="19">
        <v>997981</v>
      </c>
      <c r="H118" s="20">
        <v>43434</v>
      </c>
      <c r="I118" s="15">
        <v>14803</v>
      </c>
      <c r="J118" s="21" t="s">
        <v>16</v>
      </c>
      <c r="K118" s="22">
        <f t="shared" si="3"/>
        <v>520000</v>
      </c>
      <c r="L118" s="22"/>
      <c r="M118"/>
    </row>
    <row r="119" spans="1:13" s="8" customFormat="1" ht="14">
      <c r="A119" s="38">
        <v>5</v>
      </c>
      <c r="B119" s="18">
        <v>19100108</v>
      </c>
      <c r="C119" s="23" t="s">
        <v>94</v>
      </c>
      <c r="D119" s="18">
        <v>1001</v>
      </c>
      <c r="E119" s="18"/>
      <c r="F119" s="18"/>
      <c r="G119" s="19">
        <v>934000</v>
      </c>
      <c r="H119" s="20">
        <v>43430</v>
      </c>
      <c r="I119" s="15" t="s">
        <v>15</v>
      </c>
      <c r="J119" s="21" t="s">
        <v>16</v>
      </c>
      <c r="K119" s="22">
        <f t="shared" si="3"/>
        <v>520000</v>
      </c>
      <c r="L119" s="22"/>
      <c r="M119"/>
    </row>
    <row r="120" spans="1:13" s="8" customFormat="1" ht="14">
      <c r="A120" s="38">
        <v>6</v>
      </c>
      <c r="B120" s="18">
        <v>19100110</v>
      </c>
      <c r="C120" s="23" t="s">
        <v>95</v>
      </c>
      <c r="D120" s="18">
        <v>1001</v>
      </c>
      <c r="E120" s="18"/>
      <c r="F120" s="18"/>
      <c r="G120" s="19">
        <v>997981</v>
      </c>
      <c r="H120" s="20">
        <v>43437</v>
      </c>
      <c r="I120" s="15" t="s">
        <v>15</v>
      </c>
      <c r="J120" s="21" t="s">
        <v>16</v>
      </c>
      <c r="K120" s="22">
        <f t="shared" si="3"/>
        <v>520000</v>
      </c>
      <c r="L120" s="22">
        <v>267000</v>
      </c>
      <c r="M120"/>
    </row>
    <row r="121" spans="1:13" s="8" customFormat="1" ht="14">
      <c r="A121" s="38">
        <v>7</v>
      </c>
      <c r="B121" s="18">
        <v>19100111</v>
      </c>
      <c r="C121" s="23" t="s">
        <v>96</v>
      </c>
      <c r="D121" s="18">
        <v>1001</v>
      </c>
      <c r="E121" s="18"/>
      <c r="F121" s="18"/>
      <c r="G121" s="19">
        <v>934000</v>
      </c>
      <c r="H121" s="20">
        <v>43432</v>
      </c>
      <c r="I121" s="15" t="s">
        <v>15</v>
      </c>
      <c r="J121" s="21" t="s">
        <v>97</v>
      </c>
      <c r="K121" s="22">
        <f t="shared" si="3"/>
        <v>520000</v>
      </c>
      <c r="L121" s="22"/>
      <c r="M121"/>
    </row>
    <row r="122" spans="1:13" s="8" customFormat="1" ht="14">
      <c r="A122" s="38">
        <v>8</v>
      </c>
      <c r="B122" s="18">
        <v>19100112</v>
      </c>
      <c r="C122" s="23" t="s">
        <v>98</v>
      </c>
      <c r="D122" s="18">
        <v>1001</v>
      </c>
      <c r="E122" s="18"/>
      <c r="F122" s="18"/>
      <c r="G122" s="19">
        <f>572000+384000</f>
        <v>956000</v>
      </c>
      <c r="H122" s="20">
        <v>43425</v>
      </c>
      <c r="I122" s="15">
        <v>14683</v>
      </c>
      <c r="J122" s="21"/>
      <c r="K122" s="22">
        <f t="shared" si="3"/>
        <v>520000</v>
      </c>
      <c r="L122" s="22"/>
      <c r="M122"/>
    </row>
    <row r="123" spans="1:13" s="8" customFormat="1" ht="14">
      <c r="A123" s="38">
        <v>9</v>
      </c>
      <c r="B123" s="18">
        <v>19100114</v>
      </c>
      <c r="C123" s="23" t="s">
        <v>99</v>
      </c>
      <c r="D123" s="18">
        <v>1001</v>
      </c>
      <c r="E123" s="18"/>
      <c r="F123" s="18"/>
      <c r="G123" s="19">
        <v>934000</v>
      </c>
      <c r="H123" s="20">
        <v>43437</v>
      </c>
      <c r="I123" s="15" t="s">
        <v>15</v>
      </c>
      <c r="J123" s="21" t="s">
        <v>16</v>
      </c>
      <c r="K123" s="22">
        <f t="shared" si="3"/>
        <v>520000</v>
      </c>
      <c r="L123" s="22"/>
      <c r="M123"/>
    </row>
    <row r="124" spans="1:13" s="8" customFormat="1" ht="14">
      <c r="A124" s="38">
        <v>10</v>
      </c>
      <c r="B124" s="18">
        <v>19100115</v>
      </c>
      <c r="C124" s="23" t="s">
        <v>100</v>
      </c>
      <c r="D124" s="18">
        <v>1001</v>
      </c>
      <c r="E124" s="18"/>
      <c r="F124" s="18"/>
      <c r="G124" s="19">
        <v>934000</v>
      </c>
      <c r="H124" s="20">
        <v>43438</v>
      </c>
      <c r="I124" s="15" t="s">
        <v>15</v>
      </c>
      <c r="J124" s="21" t="s">
        <v>16</v>
      </c>
      <c r="K124" s="22">
        <f t="shared" si="3"/>
        <v>520000</v>
      </c>
      <c r="L124" s="22"/>
      <c r="M124"/>
    </row>
    <row r="125" spans="1:13" ht="14">
      <c r="A125" s="38">
        <v>11</v>
      </c>
      <c r="B125" s="18">
        <v>19100117</v>
      </c>
      <c r="C125" s="23" t="s">
        <v>101</v>
      </c>
      <c r="D125" s="18">
        <v>1001</v>
      </c>
      <c r="E125" s="18"/>
      <c r="F125" s="18"/>
      <c r="G125" s="19">
        <v>934000</v>
      </c>
      <c r="H125" s="20">
        <v>43438</v>
      </c>
      <c r="I125" s="15" t="s">
        <v>15</v>
      </c>
      <c r="J125" s="21" t="s">
        <v>16</v>
      </c>
      <c r="K125" s="22">
        <f t="shared" si="3"/>
        <v>520000</v>
      </c>
      <c r="L125" s="22"/>
      <c r="M125"/>
    </row>
    <row r="126" spans="1:13" ht="14">
      <c r="A126" s="38">
        <v>12</v>
      </c>
      <c r="B126" s="18">
        <v>19100119</v>
      </c>
      <c r="C126" s="23" t="s">
        <v>102</v>
      </c>
      <c r="D126" s="18">
        <v>1001</v>
      </c>
      <c r="E126" s="18"/>
      <c r="F126" s="18"/>
      <c r="G126" s="19">
        <v>934000</v>
      </c>
      <c r="H126" s="20">
        <v>43430</v>
      </c>
      <c r="I126" s="15" t="s">
        <v>15</v>
      </c>
      <c r="J126" s="21" t="s">
        <v>16</v>
      </c>
      <c r="K126" s="22">
        <f t="shared" si="3"/>
        <v>520000</v>
      </c>
      <c r="L126" s="22"/>
      <c r="M126"/>
    </row>
    <row r="127" spans="1:13" ht="14">
      <c r="A127" s="38">
        <v>13</v>
      </c>
      <c r="B127" s="18">
        <v>19100120</v>
      </c>
      <c r="C127" s="23" t="s">
        <v>103</v>
      </c>
      <c r="D127" s="18">
        <v>1001</v>
      </c>
      <c r="E127" s="18"/>
      <c r="F127" s="18"/>
      <c r="G127" s="19">
        <v>1097779</v>
      </c>
      <c r="H127" s="20">
        <v>43444</v>
      </c>
      <c r="I127" s="15" t="s">
        <v>15</v>
      </c>
      <c r="J127" s="21" t="s">
        <v>16</v>
      </c>
      <c r="K127" s="22">
        <f t="shared" si="3"/>
        <v>520000</v>
      </c>
      <c r="L127" s="22"/>
      <c r="M127"/>
    </row>
    <row r="128" spans="1:13" ht="14">
      <c r="A128" s="38">
        <v>14</v>
      </c>
      <c r="B128" s="18">
        <v>19100122</v>
      </c>
      <c r="C128" s="23" t="s">
        <v>104</v>
      </c>
      <c r="D128" s="18">
        <v>1001</v>
      </c>
      <c r="E128" s="18"/>
      <c r="F128" s="18"/>
      <c r="G128" s="19">
        <v>997981</v>
      </c>
      <c r="H128" s="20">
        <v>43439</v>
      </c>
      <c r="I128" s="15" t="s">
        <v>15</v>
      </c>
      <c r="J128" s="21" t="s">
        <v>16</v>
      </c>
      <c r="K128" s="22">
        <f t="shared" si="3"/>
        <v>520000</v>
      </c>
      <c r="L128" s="22"/>
      <c r="M128"/>
    </row>
    <row r="129" spans="1:13" ht="15">
      <c r="A129" s="38">
        <v>15</v>
      </c>
      <c r="B129" s="18">
        <v>19100123</v>
      </c>
      <c r="C129" s="23" t="s">
        <v>105</v>
      </c>
      <c r="D129" s="18">
        <v>1001</v>
      </c>
      <c r="E129" s="18"/>
      <c r="F129" s="18"/>
      <c r="G129" s="19">
        <v>997981</v>
      </c>
      <c r="H129" s="20">
        <v>43439</v>
      </c>
      <c r="I129" s="15" t="s">
        <v>15</v>
      </c>
      <c r="J129" s="21" t="s">
        <v>16</v>
      </c>
      <c r="K129" s="22">
        <f t="shared" si="3"/>
        <v>520000</v>
      </c>
      <c r="L129" s="42"/>
      <c r="M129"/>
    </row>
    <row r="130" spans="1:13" ht="14">
      <c r="A130" s="38">
        <v>16</v>
      </c>
      <c r="B130" s="18">
        <v>19100124</v>
      </c>
      <c r="C130" s="23" t="s">
        <v>106</v>
      </c>
      <c r="D130" s="18">
        <v>1001</v>
      </c>
      <c r="E130" s="18"/>
      <c r="F130" s="18"/>
      <c r="G130" s="19">
        <v>934000</v>
      </c>
      <c r="H130" s="20">
        <v>43438</v>
      </c>
      <c r="I130" s="15" t="s">
        <v>15</v>
      </c>
      <c r="J130" s="21" t="s">
        <v>16</v>
      </c>
      <c r="K130" s="22">
        <f t="shared" si="3"/>
        <v>520000</v>
      </c>
      <c r="L130" s="22">
        <v>267000</v>
      </c>
      <c r="M130"/>
    </row>
    <row r="131" spans="1:13" ht="14">
      <c r="A131" s="38">
        <v>17</v>
      </c>
      <c r="B131" s="18">
        <v>19100125</v>
      </c>
      <c r="C131" s="23" t="s">
        <v>107</v>
      </c>
      <c r="D131" s="18">
        <v>1001</v>
      </c>
      <c r="E131" s="18"/>
      <c r="F131" s="18"/>
      <c r="G131" s="19">
        <v>1097779</v>
      </c>
      <c r="H131" s="20">
        <v>43444</v>
      </c>
      <c r="I131" s="15" t="s">
        <v>15</v>
      </c>
      <c r="J131" s="21" t="s">
        <v>16</v>
      </c>
      <c r="K131" s="22">
        <f t="shared" si="3"/>
        <v>520000</v>
      </c>
      <c r="L131" s="22">
        <v>267000</v>
      </c>
      <c r="M131"/>
    </row>
    <row r="132" spans="1:13" ht="14">
      <c r="A132" s="38">
        <v>18</v>
      </c>
      <c r="B132" s="18">
        <v>19100126</v>
      </c>
      <c r="C132" s="23" t="s">
        <v>108</v>
      </c>
      <c r="D132" s="18">
        <v>1001</v>
      </c>
      <c r="E132" s="18"/>
      <c r="F132" s="18"/>
      <c r="G132" s="19">
        <v>997981</v>
      </c>
      <c r="H132" s="20">
        <v>43438</v>
      </c>
      <c r="I132" s="15" t="s">
        <v>109</v>
      </c>
      <c r="J132" s="21" t="s">
        <v>16</v>
      </c>
      <c r="K132" s="22">
        <f t="shared" si="3"/>
        <v>520000</v>
      </c>
      <c r="L132" s="22"/>
      <c r="M132"/>
    </row>
    <row r="133" spans="1:13" ht="14">
      <c r="A133" s="38">
        <v>19</v>
      </c>
      <c r="B133" s="18">
        <v>19100127</v>
      </c>
      <c r="C133" s="23" t="s">
        <v>110</v>
      </c>
      <c r="D133" s="18">
        <v>1001</v>
      </c>
      <c r="E133" s="18"/>
      <c r="F133" s="18"/>
      <c r="G133" s="19">
        <v>934000</v>
      </c>
      <c r="H133" s="20">
        <v>43438</v>
      </c>
      <c r="I133" s="15" t="s">
        <v>15</v>
      </c>
      <c r="J133" s="21" t="s">
        <v>16</v>
      </c>
      <c r="K133" s="22">
        <f t="shared" si="3"/>
        <v>520000</v>
      </c>
      <c r="L133" s="22"/>
      <c r="M133"/>
    </row>
    <row r="134" spans="1:13" ht="14">
      <c r="A134" s="38">
        <v>20</v>
      </c>
      <c r="B134" s="18">
        <v>19100129</v>
      </c>
      <c r="C134" s="23" t="s">
        <v>111</v>
      </c>
      <c r="D134" s="18">
        <v>1001</v>
      </c>
      <c r="E134" s="18"/>
      <c r="F134" s="18"/>
      <c r="G134" s="19">
        <v>934000</v>
      </c>
      <c r="H134" s="20">
        <v>43435</v>
      </c>
      <c r="I134" s="15" t="s">
        <v>15</v>
      </c>
      <c r="J134" s="21" t="s">
        <v>16</v>
      </c>
      <c r="K134" s="22">
        <f t="shared" si="3"/>
        <v>520000</v>
      </c>
      <c r="L134" s="22"/>
      <c r="M134"/>
    </row>
    <row r="135" spans="1:13" ht="14">
      <c r="A135" s="38">
        <v>21</v>
      </c>
      <c r="B135" s="18">
        <v>19100130</v>
      </c>
      <c r="C135" s="23" t="s">
        <v>112</v>
      </c>
      <c r="D135" s="18">
        <v>1001</v>
      </c>
      <c r="E135" s="18"/>
      <c r="F135" s="18"/>
      <c r="G135" s="19">
        <v>934000</v>
      </c>
      <c r="H135" s="20">
        <v>43439</v>
      </c>
      <c r="I135" s="15">
        <v>14805</v>
      </c>
      <c r="J135" s="21" t="s">
        <v>16</v>
      </c>
      <c r="K135" s="22">
        <f t="shared" si="3"/>
        <v>520000</v>
      </c>
      <c r="L135" s="22"/>
      <c r="M135"/>
    </row>
    <row r="136" spans="1:13" ht="14">
      <c r="A136" s="38">
        <v>22</v>
      </c>
      <c r="B136" s="18">
        <v>19100131</v>
      </c>
      <c r="C136" s="23" t="s">
        <v>113</v>
      </c>
      <c r="D136" s="18">
        <v>1001</v>
      </c>
      <c r="E136" s="18"/>
      <c r="F136" s="18"/>
      <c r="G136" s="19">
        <v>997981</v>
      </c>
      <c r="H136" s="20">
        <v>43437</v>
      </c>
      <c r="I136" s="15" t="s">
        <v>15</v>
      </c>
      <c r="J136" s="21" t="s">
        <v>16</v>
      </c>
      <c r="K136" s="22">
        <f t="shared" si="3"/>
        <v>520000</v>
      </c>
      <c r="L136" s="22">
        <v>267000</v>
      </c>
      <c r="M136"/>
    </row>
    <row r="137" spans="1:13" ht="14">
      <c r="A137" s="38">
        <v>23</v>
      </c>
      <c r="B137" s="18">
        <v>19100132</v>
      </c>
      <c r="C137" s="23" t="s">
        <v>114</v>
      </c>
      <c r="D137" s="18">
        <v>1001</v>
      </c>
      <c r="E137" s="18"/>
      <c r="F137" s="18"/>
      <c r="G137" s="19">
        <f>572000+399360</f>
        <v>971360</v>
      </c>
      <c r="H137" s="20">
        <v>43438</v>
      </c>
      <c r="I137" s="15">
        <v>14804</v>
      </c>
      <c r="J137" s="21" t="s">
        <v>16</v>
      </c>
      <c r="K137" s="22">
        <f t="shared" si="3"/>
        <v>520000</v>
      </c>
      <c r="L137" s="22"/>
      <c r="M137"/>
    </row>
    <row r="138" spans="1:13" ht="14">
      <c r="A138" s="38">
        <v>24</v>
      </c>
      <c r="B138" s="18">
        <v>19100133</v>
      </c>
      <c r="C138" s="23" t="s">
        <v>115</v>
      </c>
      <c r="D138" s="18">
        <v>1001</v>
      </c>
      <c r="E138" s="18"/>
      <c r="F138" s="18"/>
      <c r="G138" s="19">
        <v>997981</v>
      </c>
      <c r="H138" s="20">
        <v>43438</v>
      </c>
      <c r="I138" s="15" t="s">
        <v>15</v>
      </c>
      <c r="J138" s="21" t="s">
        <v>16</v>
      </c>
      <c r="K138" s="22">
        <f t="shared" si="3"/>
        <v>520000</v>
      </c>
      <c r="L138" s="22"/>
      <c r="M138"/>
    </row>
    <row r="139" spans="1:13" ht="14">
      <c r="A139" s="38">
        <v>25</v>
      </c>
      <c r="B139" s="18">
        <v>19100134</v>
      </c>
      <c r="C139" s="23" t="s">
        <v>116</v>
      </c>
      <c r="D139" s="18">
        <v>1001</v>
      </c>
      <c r="E139" s="18"/>
      <c r="F139" s="18"/>
      <c r="G139" s="19">
        <v>934000</v>
      </c>
      <c r="H139" s="20">
        <v>43439</v>
      </c>
      <c r="I139" s="15" t="s">
        <v>15</v>
      </c>
      <c r="J139" s="21" t="s">
        <v>16</v>
      </c>
      <c r="K139" s="22">
        <f t="shared" si="3"/>
        <v>520000</v>
      </c>
      <c r="L139" s="22">
        <v>267000</v>
      </c>
      <c r="M139"/>
    </row>
    <row r="140" spans="1:13" ht="14">
      <c r="A140" s="38">
        <v>26</v>
      </c>
      <c r="B140" s="18">
        <v>19100135</v>
      </c>
      <c r="C140" s="23" t="s">
        <v>117</v>
      </c>
      <c r="D140" s="18">
        <v>1001</v>
      </c>
      <c r="E140" s="18"/>
      <c r="F140" s="18"/>
      <c r="G140" s="19">
        <v>934000</v>
      </c>
      <c r="H140" s="20">
        <v>43438</v>
      </c>
      <c r="I140" s="15" t="s">
        <v>15</v>
      </c>
      <c r="J140" s="21" t="s">
        <v>16</v>
      </c>
      <c r="K140" s="22">
        <f t="shared" si="3"/>
        <v>520000</v>
      </c>
      <c r="L140" s="22"/>
      <c r="M140"/>
    </row>
    <row r="141" spans="1:13" ht="14">
      <c r="A141" s="38">
        <v>27</v>
      </c>
      <c r="B141" s="18">
        <v>19100136</v>
      </c>
      <c r="C141" s="23" t="s">
        <v>118</v>
      </c>
      <c r="D141" s="18">
        <v>1001</v>
      </c>
      <c r="E141" s="18"/>
      <c r="F141" s="18"/>
      <c r="G141" s="19">
        <v>934000</v>
      </c>
      <c r="H141" s="20">
        <v>43438</v>
      </c>
      <c r="I141" s="15" t="s">
        <v>15</v>
      </c>
      <c r="J141" s="21" t="s">
        <v>16</v>
      </c>
      <c r="K141" s="22">
        <f t="shared" si="3"/>
        <v>520000</v>
      </c>
      <c r="L141" s="22"/>
      <c r="M141"/>
    </row>
    <row r="142" spans="1:13" ht="14">
      <c r="A142" s="38">
        <v>28</v>
      </c>
      <c r="B142" s="18">
        <v>19100137</v>
      </c>
      <c r="C142" s="23" t="s">
        <v>119</v>
      </c>
      <c r="D142" s="18">
        <v>1001</v>
      </c>
      <c r="E142" s="18"/>
      <c r="F142" s="18"/>
      <c r="G142" s="19">
        <v>1097779</v>
      </c>
      <c r="H142" s="20">
        <v>43441</v>
      </c>
      <c r="I142" s="15" t="s">
        <v>15</v>
      </c>
      <c r="J142" s="21" t="s">
        <v>16</v>
      </c>
      <c r="K142" s="22">
        <f t="shared" si="3"/>
        <v>520000</v>
      </c>
      <c r="L142" s="22">
        <v>267000</v>
      </c>
      <c r="M142"/>
    </row>
    <row r="143" spans="1:13" ht="14">
      <c r="A143" s="38">
        <v>29</v>
      </c>
      <c r="B143" s="18">
        <v>19100138</v>
      </c>
      <c r="C143" s="23" t="s">
        <v>120</v>
      </c>
      <c r="D143" s="18">
        <v>1001</v>
      </c>
      <c r="E143" s="18"/>
      <c r="F143" s="18"/>
      <c r="G143" s="19">
        <v>934000</v>
      </c>
      <c r="H143" s="20">
        <v>43439</v>
      </c>
      <c r="I143" s="15" t="s">
        <v>15</v>
      </c>
      <c r="J143" s="21" t="s">
        <v>16</v>
      </c>
      <c r="K143" s="22">
        <f t="shared" si="3"/>
        <v>520000</v>
      </c>
      <c r="L143" s="22"/>
      <c r="M143"/>
    </row>
    <row r="144" spans="1:13" ht="14">
      <c r="A144" s="38">
        <v>30</v>
      </c>
      <c r="B144" s="18">
        <v>19100139</v>
      </c>
      <c r="C144" s="23" t="s">
        <v>121</v>
      </c>
      <c r="D144" s="18">
        <v>1001</v>
      </c>
      <c r="E144" s="18"/>
      <c r="F144" s="18"/>
      <c r="G144" s="19">
        <v>934000</v>
      </c>
      <c r="H144" s="20">
        <v>43437</v>
      </c>
      <c r="I144" s="15" t="s">
        <v>15</v>
      </c>
      <c r="J144" s="21" t="s">
        <v>16</v>
      </c>
      <c r="K144" s="22">
        <f t="shared" si="3"/>
        <v>520000</v>
      </c>
      <c r="L144" s="22">
        <v>267000</v>
      </c>
      <c r="M144"/>
    </row>
    <row r="145" spans="2:13" ht="17.25" customHeight="1">
      <c r="B145" s="4"/>
      <c r="C145" s="41"/>
      <c r="D145" s="203"/>
      <c r="E145" s="4"/>
      <c r="F145" s="4"/>
      <c r="M145"/>
    </row>
    <row r="146" spans="2:13" ht="17.25" customHeight="1">
      <c r="B146" s="4"/>
      <c r="C146" s="41"/>
      <c r="D146" s="203"/>
      <c r="E146" s="4"/>
      <c r="F146" s="4"/>
      <c r="M146"/>
    </row>
    <row r="147" spans="2:13" ht="14">
      <c r="B147" s="4"/>
      <c r="C147" s="43" t="s">
        <v>52</v>
      </c>
      <c r="D147" s="203"/>
      <c r="E147" s="4"/>
      <c r="F147" s="4"/>
      <c r="M147"/>
    </row>
    <row r="148" spans="2:13" ht="14">
      <c r="B148" s="18">
        <v>1</v>
      </c>
      <c r="C148" s="23" t="s">
        <v>122</v>
      </c>
      <c r="D148" s="18">
        <v>1001</v>
      </c>
      <c r="E148" s="18"/>
      <c r="F148" s="18"/>
      <c r="G148" s="22">
        <f>601381+350000</f>
        <v>951381</v>
      </c>
      <c r="H148" s="37">
        <v>43413</v>
      </c>
      <c r="I148" s="15">
        <v>14704</v>
      </c>
      <c r="K148" s="22">
        <f>520000</f>
        <v>520000</v>
      </c>
      <c r="L148" s="22"/>
      <c r="M148"/>
    </row>
    <row r="149" spans="2:13" ht="14">
      <c r="B149" s="18">
        <v>2</v>
      </c>
      <c r="C149" s="23" t="s">
        <v>123</v>
      </c>
      <c r="D149" s="18">
        <v>1001</v>
      </c>
      <c r="E149" s="18"/>
      <c r="F149" s="18"/>
      <c r="G149" s="22">
        <f>613981+350000</f>
        <v>963981</v>
      </c>
      <c r="H149" s="37">
        <v>43438</v>
      </c>
      <c r="I149" s="15">
        <v>14713</v>
      </c>
      <c r="K149" s="22">
        <f t="shared" ref="K149:K153" si="4">520000</f>
        <v>520000</v>
      </c>
      <c r="L149" s="22"/>
      <c r="M149"/>
    </row>
    <row r="150" spans="2:13" ht="14">
      <c r="B150" s="18">
        <v>3</v>
      </c>
      <c r="C150" s="38" t="s">
        <v>124</v>
      </c>
      <c r="D150" s="18">
        <v>1001</v>
      </c>
      <c r="E150" s="18"/>
      <c r="F150" s="18"/>
      <c r="G150" s="22">
        <f>638540+350000</f>
        <v>988540</v>
      </c>
      <c r="H150" s="37">
        <v>43451</v>
      </c>
      <c r="I150" s="15">
        <v>14726</v>
      </c>
      <c r="K150" s="22">
        <f t="shared" si="4"/>
        <v>520000</v>
      </c>
      <c r="L150" s="22"/>
      <c r="M150"/>
    </row>
    <row r="151" spans="2:13" ht="14">
      <c r="B151" s="18">
        <v>4</v>
      </c>
      <c r="C151" s="38" t="s">
        <v>125</v>
      </c>
      <c r="D151" s="18">
        <v>1001</v>
      </c>
      <c r="E151" s="18"/>
      <c r="F151" s="18"/>
      <c r="G151" s="22">
        <f>613981+384000</f>
        <v>997981</v>
      </c>
      <c r="H151" s="37">
        <v>43452</v>
      </c>
      <c r="I151" s="15">
        <v>14730</v>
      </c>
      <c r="K151" s="22">
        <f t="shared" si="4"/>
        <v>520000</v>
      </c>
      <c r="L151" s="22"/>
      <c r="M151"/>
    </row>
    <row r="152" spans="2:13" ht="14">
      <c r="B152" s="18">
        <v>5</v>
      </c>
      <c r="C152" s="38" t="s">
        <v>126</v>
      </c>
      <c r="D152" s="18">
        <v>1001</v>
      </c>
      <c r="E152" s="18"/>
      <c r="F152" s="18"/>
      <c r="G152" s="19">
        <f>614000+388500</f>
        <v>1002500</v>
      </c>
      <c r="H152" s="20">
        <v>43495</v>
      </c>
      <c r="I152" s="15">
        <v>14792</v>
      </c>
      <c r="K152" s="22">
        <f t="shared" si="4"/>
        <v>520000</v>
      </c>
      <c r="L152" s="22">
        <v>267000</v>
      </c>
      <c r="M152"/>
    </row>
    <row r="153" spans="2:13" ht="14">
      <c r="B153" s="18">
        <v>6</v>
      </c>
      <c r="C153" s="38" t="s">
        <v>127</v>
      </c>
      <c r="D153" s="18">
        <v>1001</v>
      </c>
      <c r="E153" s="18"/>
      <c r="F153" s="18"/>
      <c r="G153" s="19">
        <f>638540+364000</f>
        <v>1002540</v>
      </c>
      <c r="H153" s="20">
        <v>43490</v>
      </c>
      <c r="I153" s="15">
        <v>14766</v>
      </c>
      <c r="K153" s="22">
        <f t="shared" si="4"/>
        <v>520000</v>
      </c>
      <c r="L153" s="22">
        <v>267000</v>
      </c>
      <c r="M153"/>
    </row>
    <row r="154" spans="2:13" ht="14">
      <c r="B154" s="4"/>
      <c r="C154" s="41"/>
      <c r="D154" s="4"/>
      <c r="E154" s="4"/>
      <c r="F154" s="4"/>
      <c r="M154"/>
    </row>
    <row r="155" spans="2:13" ht="14">
      <c r="B155" s="4"/>
      <c r="C155" s="41"/>
      <c r="D155" s="4"/>
      <c r="E155" s="4"/>
      <c r="F155" s="4"/>
      <c r="M155"/>
    </row>
    <row r="156" spans="2:13" ht="14">
      <c r="B156" s="4"/>
      <c r="C156" s="41"/>
      <c r="D156" s="4"/>
      <c r="E156" s="4"/>
      <c r="F156" s="4"/>
      <c r="M156"/>
    </row>
    <row r="157" spans="2:13" ht="14">
      <c r="B157" s="4"/>
      <c r="C157" s="41"/>
      <c r="D157" s="4"/>
      <c r="E157" s="4"/>
      <c r="F157" s="4"/>
      <c r="M157"/>
    </row>
    <row r="158" spans="2:13" ht="14">
      <c r="B158" s="4"/>
      <c r="C158" s="41"/>
      <c r="D158" s="4"/>
      <c r="E158" s="4"/>
      <c r="F158" s="4"/>
      <c r="M158"/>
    </row>
    <row r="159" spans="2:13" ht="14">
      <c r="B159" s="4"/>
      <c r="C159" s="41"/>
      <c r="D159" s="4"/>
      <c r="E159" s="4"/>
      <c r="F159" s="4"/>
      <c r="M159"/>
    </row>
    <row r="160" spans="2:13" ht="14">
      <c r="B160" s="4"/>
      <c r="C160" s="41"/>
      <c r="D160" s="4"/>
      <c r="E160" s="4"/>
      <c r="F160" s="4"/>
      <c r="M160"/>
    </row>
    <row r="161" spans="1:13" ht="14">
      <c r="B161" s="4"/>
      <c r="C161" s="41"/>
      <c r="D161" s="4"/>
      <c r="E161" s="4"/>
      <c r="F161" s="4"/>
      <c r="M161"/>
    </row>
    <row r="162" spans="1:13" ht="14">
      <c r="B162" s="4"/>
      <c r="C162" s="41"/>
      <c r="D162" s="4"/>
      <c r="E162" s="4"/>
      <c r="F162" s="4"/>
      <c r="M162"/>
    </row>
    <row r="163" spans="1:13" ht="14">
      <c r="B163" s="4"/>
      <c r="C163" s="41"/>
      <c r="D163" s="4"/>
      <c r="E163" s="4"/>
      <c r="F163" s="4"/>
      <c r="M163"/>
    </row>
    <row r="164" spans="1:13" ht="14">
      <c r="B164" s="4"/>
      <c r="C164" s="9" t="s">
        <v>1</v>
      </c>
      <c r="D164" s="10" t="s">
        <v>2</v>
      </c>
      <c r="E164" s="11"/>
      <c r="F164" s="11"/>
      <c r="M164"/>
    </row>
    <row r="165" spans="1:13" ht="14">
      <c r="B165" s="4"/>
      <c r="C165" s="41"/>
      <c r="D165" s="4"/>
      <c r="E165" s="4"/>
      <c r="F165" s="4"/>
      <c r="M165"/>
    </row>
    <row r="166" spans="1:13" ht="14">
      <c r="C166" s="13" t="s">
        <v>128</v>
      </c>
      <c r="D166" s="3"/>
      <c r="E166" s="4"/>
      <c r="F166" s="4"/>
      <c r="M166"/>
    </row>
    <row r="167" spans="1:13" ht="14">
      <c r="A167" s="38"/>
      <c r="B167" s="16" t="s">
        <v>5</v>
      </c>
      <c r="C167" s="17" t="s">
        <v>6</v>
      </c>
      <c r="D167" s="18" t="s">
        <v>7</v>
      </c>
      <c r="E167" s="18"/>
      <c r="F167" s="18"/>
      <c r="G167" s="19" t="s">
        <v>8</v>
      </c>
      <c r="H167" s="20" t="s">
        <v>9</v>
      </c>
      <c r="I167" s="15" t="s">
        <v>129</v>
      </c>
      <c r="J167" s="21" t="s">
        <v>11</v>
      </c>
      <c r="K167" s="22" t="s">
        <v>12</v>
      </c>
      <c r="L167" s="22" t="s">
        <v>13</v>
      </c>
      <c r="M167"/>
    </row>
    <row r="168" spans="1:13" ht="14">
      <c r="A168" s="38">
        <v>1</v>
      </c>
      <c r="B168" s="18">
        <v>19100204</v>
      </c>
      <c r="C168" s="23" t="s">
        <v>130</v>
      </c>
      <c r="D168" s="18">
        <v>1002</v>
      </c>
      <c r="E168" s="18"/>
      <c r="F168" s="18"/>
      <c r="G168" s="19">
        <v>934000</v>
      </c>
      <c r="H168" s="20">
        <v>43438</v>
      </c>
      <c r="I168" s="15" t="s">
        <v>15</v>
      </c>
      <c r="J168" s="21" t="s">
        <v>16</v>
      </c>
      <c r="K168" s="22">
        <f>520000</f>
        <v>520000</v>
      </c>
      <c r="L168" s="22"/>
      <c r="M168"/>
    </row>
    <row r="169" spans="1:13" ht="14">
      <c r="A169" s="38">
        <v>2</v>
      </c>
      <c r="B169" s="18">
        <v>19100205</v>
      </c>
      <c r="C169" s="23" t="s">
        <v>131</v>
      </c>
      <c r="D169" s="18">
        <v>1002</v>
      </c>
      <c r="E169" s="18"/>
      <c r="F169" s="18"/>
      <c r="G169" s="19">
        <v>997981</v>
      </c>
      <c r="H169" s="20">
        <v>43439</v>
      </c>
      <c r="I169" s="15" t="s">
        <v>15</v>
      </c>
      <c r="J169" s="21" t="s">
        <v>16</v>
      </c>
      <c r="K169" s="22">
        <f t="shared" ref="K169:K192" si="5">520000</f>
        <v>520000</v>
      </c>
      <c r="L169" s="22"/>
      <c r="M169"/>
    </row>
    <row r="170" spans="1:13" ht="14">
      <c r="A170" s="38">
        <v>3</v>
      </c>
      <c r="B170" s="18">
        <v>19100207</v>
      </c>
      <c r="C170" s="23" t="s">
        <v>132</v>
      </c>
      <c r="D170" s="18">
        <v>1002</v>
      </c>
      <c r="E170" s="18"/>
      <c r="F170" s="18"/>
      <c r="G170" s="19">
        <v>934000</v>
      </c>
      <c r="H170" s="20">
        <v>43439</v>
      </c>
      <c r="I170" s="15" t="s">
        <v>15</v>
      </c>
      <c r="J170" s="21" t="s">
        <v>16</v>
      </c>
      <c r="K170" s="22">
        <f t="shared" si="5"/>
        <v>520000</v>
      </c>
      <c r="L170" s="22"/>
      <c r="M170"/>
    </row>
    <row r="171" spans="1:13" ht="14">
      <c r="A171" s="38">
        <v>4</v>
      </c>
      <c r="B171" s="18">
        <v>19100209</v>
      </c>
      <c r="C171" s="23" t="s">
        <v>133</v>
      </c>
      <c r="D171" s="18">
        <v>1002</v>
      </c>
      <c r="E171" s="18"/>
      <c r="F171" s="18"/>
      <c r="G171" s="19">
        <v>934000</v>
      </c>
      <c r="H171" s="20">
        <v>43439</v>
      </c>
      <c r="I171" s="15" t="s">
        <v>15</v>
      </c>
      <c r="J171" s="21" t="s">
        <v>16</v>
      </c>
      <c r="K171" s="22">
        <f t="shared" si="5"/>
        <v>520000</v>
      </c>
      <c r="L171" s="22"/>
      <c r="M171"/>
    </row>
    <row r="172" spans="1:13" ht="14">
      <c r="A172" s="38">
        <v>5</v>
      </c>
      <c r="B172" s="18">
        <v>19100211</v>
      </c>
      <c r="C172" s="23" t="s">
        <v>134</v>
      </c>
      <c r="D172" s="24">
        <v>1002</v>
      </c>
      <c r="E172" s="24"/>
      <c r="F172" s="24"/>
      <c r="G172" s="19">
        <v>1197577</v>
      </c>
      <c r="H172" s="20">
        <v>43483</v>
      </c>
      <c r="I172" s="15" t="s">
        <v>15</v>
      </c>
      <c r="J172" s="21" t="s">
        <v>16</v>
      </c>
      <c r="K172" s="22">
        <f t="shared" si="5"/>
        <v>520000</v>
      </c>
      <c r="L172" s="22"/>
      <c r="M172"/>
    </row>
    <row r="173" spans="1:13">
      <c r="A173" s="38">
        <v>6</v>
      </c>
      <c r="B173" s="18">
        <v>19100213</v>
      </c>
      <c r="C173" s="23" t="s">
        <v>135</v>
      </c>
      <c r="D173" s="24">
        <v>1002</v>
      </c>
      <c r="E173" s="24"/>
      <c r="F173" s="24"/>
      <c r="G173" s="19">
        <f>997981</f>
        <v>997981</v>
      </c>
      <c r="H173" s="20">
        <v>43491</v>
      </c>
      <c r="I173" s="15" t="s">
        <v>15</v>
      </c>
      <c r="J173" s="21" t="s">
        <v>16</v>
      </c>
      <c r="K173" s="22">
        <f t="shared" si="5"/>
        <v>520000</v>
      </c>
      <c r="L173" s="22"/>
    </row>
    <row r="174" spans="1:13" ht="14">
      <c r="A174" s="38">
        <v>7</v>
      </c>
      <c r="B174" s="18">
        <v>19100215</v>
      </c>
      <c r="C174" s="23" t="s">
        <v>136</v>
      </c>
      <c r="D174" s="18">
        <v>1002</v>
      </c>
      <c r="E174" s="18"/>
      <c r="F174" s="18"/>
      <c r="G174" s="19">
        <v>997981</v>
      </c>
      <c r="H174" s="20">
        <v>43439</v>
      </c>
      <c r="I174" s="15" t="s">
        <v>15</v>
      </c>
      <c r="J174" s="21" t="s">
        <v>16</v>
      </c>
      <c r="K174" s="22">
        <f t="shared" si="5"/>
        <v>520000</v>
      </c>
      <c r="L174" s="22"/>
      <c r="M174"/>
    </row>
    <row r="175" spans="1:13">
      <c r="A175" s="38">
        <v>8</v>
      </c>
      <c r="B175" s="18">
        <v>19100217</v>
      </c>
      <c r="C175" s="23" t="s">
        <v>137</v>
      </c>
      <c r="D175" s="24">
        <v>1002</v>
      </c>
      <c r="E175" s="24"/>
      <c r="F175" s="24"/>
      <c r="G175" s="19">
        <f>1097779</f>
        <v>1097779</v>
      </c>
      <c r="H175" s="20">
        <v>43495</v>
      </c>
      <c r="I175" s="15" t="s">
        <v>15</v>
      </c>
      <c r="J175" s="21" t="s">
        <v>16</v>
      </c>
      <c r="K175" s="22">
        <f t="shared" si="5"/>
        <v>520000</v>
      </c>
      <c r="L175" s="22"/>
    </row>
    <row r="176" spans="1:13" ht="14">
      <c r="A176" s="38">
        <v>9</v>
      </c>
      <c r="B176" s="18">
        <v>19100220</v>
      </c>
      <c r="C176" s="23" t="s">
        <v>138</v>
      </c>
      <c r="D176" s="18">
        <v>1002</v>
      </c>
      <c r="E176" s="18"/>
      <c r="F176" s="18"/>
      <c r="G176" s="19">
        <v>997981</v>
      </c>
      <c r="H176" s="20">
        <v>43439</v>
      </c>
      <c r="I176" s="15" t="s">
        <v>15</v>
      </c>
      <c r="J176" s="21" t="s">
        <v>16</v>
      </c>
      <c r="K176" s="22">
        <f t="shared" si="5"/>
        <v>520000</v>
      </c>
      <c r="L176" s="22"/>
      <c r="M176"/>
    </row>
    <row r="177" spans="1:13" ht="14">
      <c r="A177" s="38">
        <v>10</v>
      </c>
      <c r="B177" s="18">
        <v>19100221</v>
      </c>
      <c r="C177" s="23" t="s">
        <v>139</v>
      </c>
      <c r="D177" s="18">
        <v>1002</v>
      </c>
      <c r="E177" s="18"/>
      <c r="F177" s="18"/>
      <c r="G177" s="19">
        <f>550000+384000</f>
        <v>934000</v>
      </c>
      <c r="H177" s="20">
        <v>43425</v>
      </c>
      <c r="I177" s="15">
        <v>14686</v>
      </c>
      <c r="J177" s="21"/>
      <c r="K177" s="22">
        <f t="shared" si="5"/>
        <v>520000</v>
      </c>
      <c r="L177" s="22"/>
      <c r="M177"/>
    </row>
    <row r="178" spans="1:13" ht="14">
      <c r="A178" s="38">
        <v>11</v>
      </c>
      <c r="B178" s="18">
        <v>19100222</v>
      </c>
      <c r="C178" s="23" t="s">
        <v>140</v>
      </c>
      <c r="D178" s="18">
        <v>1002</v>
      </c>
      <c r="E178" s="18"/>
      <c r="F178" s="18"/>
      <c r="G178" s="19">
        <f>550000+384000</f>
        <v>934000</v>
      </c>
      <c r="H178" s="20">
        <v>43435</v>
      </c>
      <c r="I178" s="15" t="s">
        <v>15</v>
      </c>
      <c r="J178" s="21" t="s">
        <v>16</v>
      </c>
      <c r="K178" s="22">
        <f t="shared" si="5"/>
        <v>520000</v>
      </c>
      <c r="L178" s="22"/>
      <c r="M178"/>
    </row>
    <row r="179" spans="1:13" ht="14">
      <c r="A179" s="38">
        <v>12</v>
      </c>
      <c r="B179" s="18">
        <v>19100224</v>
      </c>
      <c r="C179" s="23" t="s">
        <v>141</v>
      </c>
      <c r="D179" s="18">
        <v>1002</v>
      </c>
      <c r="E179" s="18"/>
      <c r="F179" s="18"/>
      <c r="G179" s="19">
        <v>934000</v>
      </c>
      <c r="H179" s="20">
        <v>43438</v>
      </c>
      <c r="I179" s="15" t="s">
        <v>15</v>
      </c>
      <c r="J179" s="21" t="s">
        <v>16</v>
      </c>
      <c r="K179" s="22">
        <f t="shared" si="5"/>
        <v>520000</v>
      </c>
      <c r="L179" s="22"/>
      <c r="M179"/>
    </row>
    <row r="180" spans="1:13" ht="14">
      <c r="A180" s="38">
        <v>13</v>
      </c>
      <c r="B180" s="18">
        <v>19100225</v>
      </c>
      <c r="C180" s="34" t="s">
        <v>142</v>
      </c>
      <c r="D180" s="18">
        <v>1002</v>
      </c>
      <c r="E180" s="18"/>
      <c r="F180" s="18"/>
      <c r="G180" s="19">
        <v>1009708</v>
      </c>
      <c r="H180" s="20">
        <v>43439</v>
      </c>
      <c r="I180" s="15" t="s">
        <v>15</v>
      </c>
      <c r="J180" s="21" t="s">
        <v>16</v>
      </c>
      <c r="K180" s="22">
        <f t="shared" si="5"/>
        <v>520000</v>
      </c>
      <c r="L180" s="22"/>
      <c r="M180"/>
    </row>
    <row r="181" spans="1:13" ht="14">
      <c r="A181" s="38">
        <v>14</v>
      </c>
      <c r="B181" s="18">
        <v>19100226</v>
      </c>
      <c r="C181" s="23" t="s">
        <v>143</v>
      </c>
      <c r="D181" s="18">
        <v>1002</v>
      </c>
      <c r="E181" s="18"/>
      <c r="F181" s="18"/>
      <c r="G181" s="19">
        <v>951381</v>
      </c>
      <c r="H181" s="20">
        <v>43398</v>
      </c>
      <c r="I181" s="15">
        <v>14678</v>
      </c>
      <c r="J181" s="21"/>
      <c r="K181" s="22">
        <f t="shared" si="5"/>
        <v>520000</v>
      </c>
      <c r="L181" s="22"/>
      <c r="M181"/>
    </row>
    <row r="182" spans="1:13" ht="14">
      <c r="A182" s="38">
        <v>15</v>
      </c>
      <c r="B182" s="18">
        <v>19100228</v>
      </c>
      <c r="C182" s="34" t="s">
        <v>144</v>
      </c>
      <c r="D182" s="18">
        <v>1002</v>
      </c>
      <c r="E182" s="18"/>
      <c r="F182" s="18"/>
      <c r="G182" s="19">
        <v>934000</v>
      </c>
      <c r="H182" s="20">
        <v>43437</v>
      </c>
      <c r="I182" s="15" t="s">
        <v>15</v>
      </c>
      <c r="J182" s="21" t="s">
        <v>16</v>
      </c>
      <c r="K182" s="22">
        <f t="shared" si="5"/>
        <v>520000</v>
      </c>
      <c r="L182" s="22"/>
      <c r="M182"/>
    </row>
    <row r="183" spans="1:13" ht="14">
      <c r="A183" s="38">
        <v>16</v>
      </c>
      <c r="B183" s="18">
        <v>19100231</v>
      </c>
      <c r="C183" s="23" t="s">
        <v>145</v>
      </c>
      <c r="D183" s="18">
        <v>1002</v>
      </c>
      <c r="E183" s="18"/>
      <c r="F183" s="18"/>
      <c r="G183" s="19">
        <v>934000</v>
      </c>
      <c r="H183" s="20">
        <v>43437</v>
      </c>
      <c r="I183" s="15" t="s">
        <v>15</v>
      </c>
      <c r="J183" s="21" t="s">
        <v>16</v>
      </c>
      <c r="K183" s="22">
        <f t="shared" si="5"/>
        <v>520000</v>
      </c>
      <c r="L183" s="22"/>
      <c r="M183"/>
    </row>
    <row r="184" spans="1:13" ht="14">
      <c r="A184" s="38">
        <v>17</v>
      </c>
      <c r="B184" s="18">
        <v>19100234</v>
      </c>
      <c r="C184" s="23" t="s">
        <v>146</v>
      </c>
      <c r="D184" s="18">
        <v>1002</v>
      </c>
      <c r="E184" s="18"/>
      <c r="F184" s="18"/>
      <c r="G184" s="19">
        <v>934000</v>
      </c>
      <c r="H184" s="20">
        <v>43439</v>
      </c>
      <c r="I184" s="15" t="s">
        <v>15</v>
      </c>
      <c r="J184" s="21" t="s">
        <v>16</v>
      </c>
      <c r="K184" s="22">
        <f t="shared" si="5"/>
        <v>520000</v>
      </c>
      <c r="L184" s="22"/>
      <c r="M184"/>
    </row>
    <row r="185" spans="1:13" ht="14">
      <c r="A185" s="38">
        <v>18</v>
      </c>
      <c r="B185" s="18">
        <v>19100235</v>
      </c>
      <c r="C185" s="23" t="s">
        <v>147</v>
      </c>
      <c r="D185" s="18">
        <v>1002</v>
      </c>
      <c r="E185" s="18"/>
      <c r="F185" s="18"/>
      <c r="G185" s="19">
        <v>934000</v>
      </c>
      <c r="H185" s="20">
        <v>43438</v>
      </c>
      <c r="I185" s="15" t="s">
        <v>15</v>
      </c>
      <c r="J185" s="21" t="s">
        <v>16</v>
      </c>
      <c r="K185" s="22">
        <f t="shared" si="5"/>
        <v>520000</v>
      </c>
      <c r="L185" s="22"/>
      <c r="M185"/>
    </row>
    <row r="186" spans="1:13" ht="14">
      <c r="A186" s="38">
        <v>19</v>
      </c>
      <c r="B186" s="18">
        <v>19100238</v>
      </c>
      <c r="C186" s="23" t="s">
        <v>148</v>
      </c>
      <c r="D186" s="18">
        <v>1002</v>
      </c>
      <c r="E186" s="18"/>
      <c r="F186" s="18"/>
      <c r="G186" s="19">
        <v>934000</v>
      </c>
      <c r="H186" s="20">
        <v>43438</v>
      </c>
      <c r="I186" s="15" t="s">
        <v>15</v>
      </c>
      <c r="J186" s="21" t="s">
        <v>16</v>
      </c>
      <c r="K186" s="22">
        <f t="shared" si="5"/>
        <v>520000</v>
      </c>
      <c r="L186" s="22"/>
      <c r="M186"/>
    </row>
    <row r="187" spans="1:13" ht="12.75" customHeight="1">
      <c r="A187" s="38">
        <v>20</v>
      </c>
      <c r="B187" s="18">
        <v>19100239</v>
      </c>
      <c r="C187" s="23" t="s">
        <v>149</v>
      </c>
      <c r="D187" s="24">
        <v>1002</v>
      </c>
      <c r="E187" s="24"/>
      <c r="F187" s="24"/>
      <c r="G187" s="19">
        <f>1197577</f>
        <v>1197577</v>
      </c>
      <c r="H187" s="20">
        <v>43490</v>
      </c>
      <c r="I187" s="15" t="s">
        <v>15</v>
      </c>
      <c r="J187" s="21" t="s">
        <v>16</v>
      </c>
      <c r="K187" s="22">
        <f t="shared" si="5"/>
        <v>520000</v>
      </c>
      <c r="L187" s="22"/>
    </row>
    <row r="188" spans="1:13" ht="14">
      <c r="A188" s="38">
        <v>21</v>
      </c>
      <c r="B188" s="18">
        <v>19100241</v>
      </c>
      <c r="C188" s="23" t="s">
        <v>150</v>
      </c>
      <c r="D188" s="18">
        <v>1002</v>
      </c>
      <c r="E188" s="18"/>
      <c r="F188" s="18"/>
      <c r="G188" s="19">
        <v>934000</v>
      </c>
      <c r="H188" s="20">
        <v>43437</v>
      </c>
      <c r="I188" s="15" t="s">
        <v>15</v>
      </c>
      <c r="J188" s="21" t="s">
        <v>16</v>
      </c>
      <c r="K188" s="22">
        <f t="shared" si="5"/>
        <v>520000</v>
      </c>
      <c r="L188" s="22"/>
      <c r="M188"/>
    </row>
    <row r="189" spans="1:13" ht="14">
      <c r="A189" s="38">
        <v>22</v>
      </c>
      <c r="B189" s="18">
        <v>19100242</v>
      </c>
      <c r="C189" s="34" t="s">
        <v>151</v>
      </c>
      <c r="D189" s="24">
        <v>1002</v>
      </c>
      <c r="E189" s="24"/>
      <c r="F189" s="24"/>
      <c r="G189" s="19">
        <v>1197577</v>
      </c>
      <c r="H189" s="20">
        <v>43487</v>
      </c>
      <c r="I189" s="15" t="s">
        <v>15</v>
      </c>
      <c r="J189" s="21"/>
      <c r="K189" s="22">
        <f t="shared" si="5"/>
        <v>520000</v>
      </c>
      <c r="L189" s="22"/>
      <c r="M189"/>
    </row>
    <row r="190" spans="1:13" ht="14">
      <c r="A190" s="38">
        <v>23</v>
      </c>
      <c r="B190" s="18">
        <v>19100243</v>
      </c>
      <c r="C190" s="25" t="s">
        <v>152</v>
      </c>
      <c r="D190" s="24">
        <v>1002</v>
      </c>
      <c r="E190" s="24"/>
      <c r="F190" s="24"/>
      <c r="G190" s="44" t="s">
        <v>153</v>
      </c>
      <c r="H190" s="20"/>
      <c r="I190" s="15"/>
      <c r="J190" s="21"/>
      <c r="K190" s="44" t="s">
        <v>153</v>
      </c>
      <c r="L190" s="22"/>
      <c r="M190"/>
    </row>
    <row r="191" spans="1:13" ht="14">
      <c r="A191" s="38">
        <v>24</v>
      </c>
      <c r="B191" s="18">
        <v>19100244</v>
      </c>
      <c r="C191" s="23" t="s">
        <v>154</v>
      </c>
      <c r="D191" s="18">
        <v>1002</v>
      </c>
      <c r="E191" s="18"/>
      <c r="F191" s="18"/>
      <c r="G191" s="19">
        <v>934000</v>
      </c>
      <c r="H191" s="20">
        <v>43439</v>
      </c>
      <c r="I191" s="15">
        <v>14818</v>
      </c>
      <c r="J191" s="21" t="s">
        <v>16</v>
      </c>
      <c r="K191" s="22">
        <f t="shared" si="5"/>
        <v>520000</v>
      </c>
      <c r="L191" s="22"/>
      <c r="M191"/>
    </row>
    <row r="192" spans="1:13" ht="14">
      <c r="A192" s="38">
        <v>25</v>
      </c>
      <c r="B192" s="18">
        <v>19110246</v>
      </c>
      <c r="C192" s="23" t="s">
        <v>155</v>
      </c>
      <c r="D192" s="18">
        <v>1002</v>
      </c>
      <c r="E192" s="18"/>
      <c r="F192" s="18"/>
      <c r="G192" s="19">
        <v>934000</v>
      </c>
      <c r="H192" s="20">
        <v>43438</v>
      </c>
      <c r="I192" s="15" t="s">
        <v>15</v>
      </c>
      <c r="J192" s="21" t="s">
        <v>16</v>
      </c>
      <c r="K192" s="22">
        <f t="shared" si="5"/>
        <v>520000</v>
      </c>
      <c r="L192" s="22"/>
      <c r="M192"/>
    </row>
    <row r="193" spans="2:13" ht="14">
      <c r="B193" s="4"/>
      <c r="C193" s="12"/>
      <c r="D193" s="4"/>
      <c r="E193" s="4"/>
      <c r="F193" s="4"/>
      <c r="M193"/>
    </row>
    <row r="194" spans="2:13" ht="14">
      <c r="B194" s="4"/>
      <c r="C194" s="12"/>
      <c r="D194" s="4"/>
      <c r="E194" s="4"/>
      <c r="F194" s="4"/>
      <c r="M194"/>
    </row>
    <row r="195" spans="2:13" ht="14">
      <c r="G195" s="1"/>
      <c r="H195" s="1"/>
      <c r="I195" s="1"/>
      <c r="M195"/>
    </row>
    <row r="196" spans="2:13" ht="14">
      <c r="B196" s="4"/>
      <c r="C196" s="12"/>
      <c r="D196" s="4"/>
      <c r="E196" s="4"/>
      <c r="F196" s="4"/>
      <c r="M196"/>
    </row>
    <row r="197" spans="2:13" ht="14">
      <c r="B197" s="4"/>
      <c r="C197" s="12"/>
      <c r="D197" s="4"/>
      <c r="E197" s="4"/>
      <c r="F197" s="4"/>
      <c r="M197"/>
    </row>
    <row r="198" spans="2:13" ht="14">
      <c r="B198" s="4"/>
      <c r="C198" s="12"/>
      <c r="D198" s="4"/>
      <c r="E198" s="4"/>
      <c r="F198" s="4"/>
      <c r="M198"/>
    </row>
    <row r="199" spans="2:13" ht="14">
      <c r="B199" s="4"/>
      <c r="C199" s="12"/>
      <c r="D199" s="4"/>
      <c r="E199" s="4"/>
      <c r="F199" s="4"/>
      <c r="M199"/>
    </row>
    <row r="200" spans="2:13" ht="14">
      <c r="B200" s="4"/>
      <c r="C200" s="12"/>
      <c r="D200" s="4"/>
      <c r="E200" s="4"/>
      <c r="F200" s="4"/>
      <c r="M200"/>
    </row>
    <row r="201" spans="2:13" ht="14">
      <c r="B201" s="4"/>
      <c r="C201" s="12"/>
      <c r="D201" s="4"/>
      <c r="E201" s="4"/>
      <c r="F201" s="4"/>
      <c r="M201"/>
    </row>
    <row r="202" spans="2:13" ht="14">
      <c r="B202" s="4"/>
      <c r="C202" s="12"/>
      <c r="D202" s="4"/>
      <c r="E202" s="4"/>
      <c r="F202" s="4"/>
      <c r="M202"/>
    </row>
    <row r="203" spans="2:13" ht="14">
      <c r="B203" s="4"/>
      <c r="C203" s="12"/>
      <c r="D203" s="4"/>
      <c r="E203" s="4"/>
      <c r="F203" s="4"/>
      <c r="M203"/>
    </row>
    <row r="204" spans="2:13" ht="14">
      <c r="B204" s="4"/>
      <c r="C204" s="12"/>
      <c r="D204" s="4"/>
      <c r="E204" s="4"/>
      <c r="F204" s="4"/>
      <c r="M204"/>
    </row>
    <row r="205" spans="2:13" ht="14">
      <c r="B205" s="4"/>
      <c r="C205" s="12"/>
      <c r="D205" s="4"/>
      <c r="E205" s="4"/>
      <c r="F205" s="4"/>
      <c r="M205"/>
    </row>
    <row r="206" spans="2:13" ht="14">
      <c r="B206" s="4"/>
      <c r="C206" s="12"/>
      <c r="D206" s="4"/>
      <c r="E206" s="4"/>
      <c r="F206" s="4"/>
      <c r="M206"/>
    </row>
    <row r="207" spans="2:13" ht="14">
      <c r="B207" s="4"/>
      <c r="C207" s="12"/>
      <c r="D207" s="4"/>
      <c r="E207" s="4"/>
      <c r="F207" s="4"/>
      <c r="M207"/>
    </row>
    <row r="208" spans="2:13" ht="14">
      <c r="B208" s="4"/>
      <c r="C208" s="12"/>
      <c r="D208" s="4"/>
      <c r="E208" s="4"/>
      <c r="F208" s="4"/>
      <c r="M208"/>
    </row>
    <row r="209" spans="1:13" ht="14">
      <c r="B209" s="4"/>
      <c r="C209" s="12"/>
      <c r="D209" s="4"/>
      <c r="E209" s="4"/>
      <c r="F209" s="4"/>
      <c r="M209"/>
    </row>
    <row r="210" spans="1:13" ht="14">
      <c r="B210" s="4"/>
      <c r="C210" s="12"/>
      <c r="D210" s="4"/>
      <c r="E210" s="4"/>
      <c r="F210" s="4"/>
      <c r="M210"/>
    </row>
    <row r="211" spans="1:13" ht="14">
      <c r="B211" s="4"/>
      <c r="C211" s="12"/>
      <c r="D211" s="4"/>
      <c r="E211" s="4"/>
      <c r="F211" s="4"/>
      <c r="M211"/>
    </row>
    <row r="212" spans="1:13" ht="14">
      <c r="B212" s="4"/>
      <c r="C212" s="12"/>
      <c r="D212" s="4"/>
      <c r="E212" s="4"/>
      <c r="F212" s="4"/>
      <c r="M212"/>
    </row>
    <row r="213" spans="1:13" ht="14">
      <c r="B213" s="4"/>
      <c r="C213" s="9" t="s">
        <v>1</v>
      </c>
      <c r="D213" s="10" t="s">
        <v>2</v>
      </c>
      <c r="E213" s="11"/>
      <c r="F213" s="11"/>
      <c r="M213"/>
    </row>
    <row r="214" spans="1:13" ht="14">
      <c r="B214" s="4"/>
      <c r="C214" s="45">
        <v>901</v>
      </c>
      <c r="D214" s="4"/>
      <c r="E214" s="4"/>
      <c r="F214" s="4"/>
      <c r="M214"/>
    </row>
    <row r="215" spans="1:13" ht="14">
      <c r="B215" s="4"/>
      <c r="C215" s="12"/>
      <c r="D215" s="4"/>
      <c r="E215" s="4"/>
      <c r="F215" s="4"/>
      <c r="M215"/>
    </row>
    <row r="216" spans="1:13" ht="14">
      <c r="A216" s="38"/>
      <c r="B216" s="16" t="s">
        <v>5</v>
      </c>
      <c r="C216" s="17" t="s">
        <v>6</v>
      </c>
      <c r="D216" s="18" t="s">
        <v>7</v>
      </c>
      <c r="E216" s="18"/>
      <c r="F216" s="18"/>
      <c r="G216" s="19" t="s">
        <v>8</v>
      </c>
      <c r="H216" s="20" t="s">
        <v>9</v>
      </c>
      <c r="I216" s="15" t="s">
        <v>129</v>
      </c>
      <c r="J216" s="21" t="s">
        <v>11</v>
      </c>
      <c r="K216" s="22" t="s">
        <v>156</v>
      </c>
      <c r="L216" s="22" t="s">
        <v>13</v>
      </c>
      <c r="M216"/>
    </row>
    <row r="217" spans="1:13" ht="14">
      <c r="A217" s="38">
        <v>1</v>
      </c>
      <c r="B217" s="33">
        <v>1990102</v>
      </c>
      <c r="C217" s="46" t="s">
        <v>157</v>
      </c>
      <c r="D217" s="18">
        <v>901</v>
      </c>
      <c r="E217" s="18"/>
      <c r="F217" s="18"/>
      <c r="G217" s="19">
        <v>934000</v>
      </c>
      <c r="H217" s="20">
        <v>43435</v>
      </c>
      <c r="I217" s="15" t="s">
        <v>15</v>
      </c>
      <c r="J217" s="21" t="s">
        <v>16</v>
      </c>
      <c r="K217" s="22">
        <f>495500</f>
        <v>495500</v>
      </c>
      <c r="L217" s="22"/>
      <c r="M217"/>
    </row>
    <row r="218" spans="1:13" ht="14">
      <c r="A218" s="38">
        <v>2</v>
      </c>
      <c r="B218" s="33">
        <v>1990103</v>
      </c>
      <c r="C218" s="34" t="s">
        <v>158</v>
      </c>
      <c r="D218" s="18">
        <v>901</v>
      </c>
      <c r="E218" s="18"/>
      <c r="F218" s="18"/>
      <c r="G218" s="19">
        <v>934000</v>
      </c>
      <c r="H218" s="20">
        <v>43437</v>
      </c>
      <c r="I218" s="15" t="s">
        <v>15</v>
      </c>
      <c r="J218" s="21" t="s">
        <v>16</v>
      </c>
      <c r="K218" s="22">
        <f t="shared" ref="K218:K247" si="6">495500</f>
        <v>495500</v>
      </c>
      <c r="L218" s="22"/>
      <c r="M218"/>
    </row>
    <row r="219" spans="1:13" ht="14">
      <c r="A219" s="38">
        <v>3</v>
      </c>
      <c r="B219" s="33">
        <v>1990104</v>
      </c>
      <c r="C219" s="47" t="s">
        <v>159</v>
      </c>
      <c r="D219" s="18">
        <v>901</v>
      </c>
      <c r="E219" s="18"/>
      <c r="F219" s="18"/>
      <c r="G219" s="19">
        <v>934000</v>
      </c>
      <c r="H219" s="20">
        <v>43433</v>
      </c>
      <c r="I219" s="15" t="s">
        <v>15</v>
      </c>
      <c r="J219" s="21" t="s">
        <v>160</v>
      </c>
      <c r="K219" s="22">
        <f t="shared" si="6"/>
        <v>495500</v>
      </c>
      <c r="L219" s="22"/>
      <c r="M219"/>
    </row>
    <row r="220" spans="1:13" ht="14">
      <c r="A220" s="38">
        <v>4</v>
      </c>
      <c r="B220" s="33">
        <v>1990105</v>
      </c>
      <c r="C220" s="48" t="s">
        <v>161</v>
      </c>
      <c r="D220" s="18">
        <v>901</v>
      </c>
      <c r="E220" s="18"/>
      <c r="F220" s="18"/>
      <c r="G220" s="19">
        <v>934000</v>
      </c>
      <c r="H220" s="20">
        <v>43439</v>
      </c>
      <c r="I220" s="15" t="s">
        <v>15</v>
      </c>
      <c r="J220" s="21" t="s">
        <v>16</v>
      </c>
      <c r="K220" s="22">
        <f t="shared" si="6"/>
        <v>495500</v>
      </c>
      <c r="L220" s="22"/>
      <c r="M220"/>
    </row>
    <row r="221" spans="1:13">
      <c r="A221" s="38">
        <v>5</v>
      </c>
      <c r="B221" s="33">
        <v>1990106</v>
      </c>
      <c r="C221" s="46" t="s">
        <v>162</v>
      </c>
      <c r="D221" s="24">
        <v>901</v>
      </c>
      <c r="E221" s="24"/>
      <c r="F221" s="24"/>
      <c r="G221" s="19">
        <v>997981</v>
      </c>
      <c r="H221" s="20">
        <v>43489</v>
      </c>
      <c r="I221" s="15" t="s">
        <v>15</v>
      </c>
      <c r="J221" s="21"/>
      <c r="K221" s="22">
        <f t="shared" si="6"/>
        <v>495500</v>
      </c>
      <c r="L221" s="22"/>
    </row>
    <row r="222" spans="1:13">
      <c r="A222" s="38">
        <v>6</v>
      </c>
      <c r="B222" s="33">
        <v>1990107</v>
      </c>
      <c r="C222" s="47" t="s">
        <v>163</v>
      </c>
      <c r="D222" s="18">
        <v>901</v>
      </c>
      <c r="E222" s="18"/>
      <c r="F222" s="18"/>
      <c r="G222" s="19">
        <v>934000</v>
      </c>
      <c r="H222" s="20">
        <v>43439</v>
      </c>
      <c r="I222" s="15">
        <v>14809</v>
      </c>
      <c r="J222" s="21" t="s">
        <v>16</v>
      </c>
      <c r="K222" s="22">
        <f t="shared" si="6"/>
        <v>495500</v>
      </c>
      <c r="L222" s="22"/>
    </row>
    <row r="223" spans="1:13">
      <c r="A223" s="38">
        <v>7</v>
      </c>
      <c r="B223" s="33">
        <v>1990108</v>
      </c>
      <c r="C223" s="46" t="s">
        <v>164</v>
      </c>
      <c r="D223" s="24">
        <v>901</v>
      </c>
      <c r="E223" s="24"/>
      <c r="F223" s="24"/>
      <c r="G223" s="19">
        <f>420000+384000</f>
        <v>804000</v>
      </c>
      <c r="H223" s="20">
        <v>43497</v>
      </c>
      <c r="I223" s="15">
        <v>14902</v>
      </c>
      <c r="J223" s="15"/>
      <c r="K223" s="22">
        <f t="shared" si="6"/>
        <v>495500</v>
      </c>
      <c r="L223" s="1"/>
    </row>
    <row r="224" spans="1:13">
      <c r="A224" s="38">
        <v>8</v>
      </c>
      <c r="B224" s="33">
        <v>1990109</v>
      </c>
      <c r="C224" s="34" t="s">
        <v>165</v>
      </c>
      <c r="D224" s="18">
        <v>901</v>
      </c>
      <c r="E224" s="18"/>
      <c r="F224" s="18"/>
      <c r="G224" s="19">
        <v>934000</v>
      </c>
      <c r="H224" s="20">
        <v>43427</v>
      </c>
      <c r="I224" s="15"/>
      <c r="J224" s="21" t="s">
        <v>16</v>
      </c>
      <c r="K224" s="22">
        <f t="shared" si="6"/>
        <v>495500</v>
      </c>
      <c r="L224" s="22"/>
    </row>
    <row r="225" spans="1:12">
      <c r="A225" s="38">
        <v>9</v>
      </c>
      <c r="B225" s="33">
        <v>1990110</v>
      </c>
      <c r="C225" s="23" t="s">
        <v>166</v>
      </c>
      <c r="D225" s="18">
        <v>901</v>
      </c>
      <c r="E225" s="18"/>
      <c r="F225" s="18"/>
      <c r="G225" s="19">
        <v>934000</v>
      </c>
      <c r="H225" s="20">
        <v>43432</v>
      </c>
      <c r="I225" s="15" t="s">
        <v>15</v>
      </c>
      <c r="J225" s="21" t="s">
        <v>16</v>
      </c>
      <c r="K225" s="22">
        <f t="shared" si="6"/>
        <v>495500</v>
      </c>
      <c r="L225" s="22"/>
    </row>
    <row r="226" spans="1:12">
      <c r="A226" s="38">
        <v>10</v>
      </c>
      <c r="B226" s="33">
        <v>1990111</v>
      </c>
      <c r="C226" s="47" t="s">
        <v>167</v>
      </c>
      <c r="D226" s="18">
        <v>901</v>
      </c>
      <c r="E226" s="18"/>
      <c r="F226" s="18"/>
      <c r="G226" s="19">
        <v>934000</v>
      </c>
      <c r="H226" s="20">
        <v>43439</v>
      </c>
      <c r="I226" s="15" t="s">
        <v>15</v>
      </c>
      <c r="J226" s="21" t="s">
        <v>16</v>
      </c>
      <c r="K226" s="22">
        <f t="shared" si="6"/>
        <v>495500</v>
      </c>
      <c r="L226" s="22"/>
    </row>
    <row r="227" spans="1:12">
      <c r="A227" s="38">
        <v>11</v>
      </c>
      <c r="B227" s="33">
        <v>1990112</v>
      </c>
      <c r="C227" s="34" t="s">
        <v>168</v>
      </c>
      <c r="D227" s="18">
        <v>901</v>
      </c>
      <c r="E227" s="18"/>
      <c r="F227" s="18"/>
      <c r="G227" s="19">
        <v>934000</v>
      </c>
      <c r="H227" s="20">
        <v>43431</v>
      </c>
      <c r="I227" s="15">
        <v>14696</v>
      </c>
      <c r="J227" s="21" t="s">
        <v>16</v>
      </c>
      <c r="K227" s="22">
        <f t="shared" si="6"/>
        <v>495500</v>
      </c>
      <c r="L227" s="22"/>
    </row>
    <row r="228" spans="1:12">
      <c r="A228" s="38">
        <v>12</v>
      </c>
      <c r="B228" s="33">
        <v>1990113</v>
      </c>
      <c r="C228" s="47" t="s">
        <v>169</v>
      </c>
      <c r="D228" s="18">
        <v>901</v>
      </c>
      <c r="E228" s="18"/>
      <c r="F228" s="18"/>
      <c r="G228" s="19">
        <v>934000</v>
      </c>
      <c r="H228" s="20">
        <v>43427</v>
      </c>
      <c r="I228" s="15"/>
      <c r="J228" s="21" t="s">
        <v>16</v>
      </c>
      <c r="K228" s="22">
        <f t="shared" si="6"/>
        <v>495500</v>
      </c>
      <c r="L228" s="22"/>
    </row>
    <row r="229" spans="1:12">
      <c r="A229" s="38">
        <v>13</v>
      </c>
      <c r="B229" s="33">
        <v>1990114</v>
      </c>
      <c r="C229" s="49" t="s">
        <v>170</v>
      </c>
      <c r="D229" s="24">
        <v>901</v>
      </c>
      <c r="E229" s="24"/>
      <c r="F229" s="24"/>
      <c r="G229" s="19">
        <f>625708+384000</f>
        <v>1009708</v>
      </c>
      <c r="H229" s="20">
        <v>43496</v>
      </c>
      <c r="I229" s="15">
        <v>14836</v>
      </c>
      <c r="J229" s="21" t="s">
        <v>16</v>
      </c>
      <c r="K229" s="22">
        <f t="shared" si="6"/>
        <v>495500</v>
      </c>
      <c r="L229" s="22"/>
    </row>
    <row r="230" spans="1:12">
      <c r="A230" s="38">
        <v>14</v>
      </c>
      <c r="B230" s="33">
        <v>1990115</v>
      </c>
      <c r="C230" s="34" t="s">
        <v>171</v>
      </c>
      <c r="D230" s="18">
        <v>901</v>
      </c>
      <c r="E230" s="18"/>
      <c r="F230" s="18"/>
      <c r="G230" s="19">
        <v>934000</v>
      </c>
      <c r="H230" s="20">
        <v>43439</v>
      </c>
      <c r="I230" s="15" t="s">
        <v>15</v>
      </c>
      <c r="J230" s="21" t="s">
        <v>16</v>
      </c>
      <c r="K230" s="22">
        <f t="shared" si="6"/>
        <v>495500</v>
      </c>
      <c r="L230" s="22"/>
    </row>
    <row r="231" spans="1:12">
      <c r="A231" s="38">
        <v>15</v>
      </c>
      <c r="B231" s="33">
        <v>1990116</v>
      </c>
      <c r="C231" s="47" t="s">
        <v>172</v>
      </c>
      <c r="D231" s="18">
        <v>901</v>
      </c>
      <c r="E231" s="18"/>
      <c r="F231" s="18"/>
      <c r="G231" s="19">
        <v>934000</v>
      </c>
      <c r="H231" s="20">
        <v>43438</v>
      </c>
      <c r="I231" s="15" t="s">
        <v>15</v>
      </c>
      <c r="J231" s="21" t="s">
        <v>16</v>
      </c>
      <c r="K231" s="22">
        <f t="shared" si="6"/>
        <v>495500</v>
      </c>
      <c r="L231" s="22"/>
    </row>
    <row r="232" spans="1:12">
      <c r="A232" s="38">
        <v>16</v>
      </c>
      <c r="B232" s="33">
        <v>1990117</v>
      </c>
      <c r="C232" s="47" t="s">
        <v>173</v>
      </c>
      <c r="D232" s="18">
        <v>901</v>
      </c>
      <c r="E232" s="18"/>
      <c r="F232" s="18"/>
      <c r="G232" s="19">
        <v>934000</v>
      </c>
      <c r="H232" s="20">
        <v>43434</v>
      </c>
      <c r="I232" s="15" t="s">
        <v>15</v>
      </c>
      <c r="J232" s="21" t="s">
        <v>16</v>
      </c>
      <c r="K232" s="22">
        <f t="shared" si="6"/>
        <v>495500</v>
      </c>
      <c r="L232" s="22"/>
    </row>
    <row r="233" spans="1:12">
      <c r="A233" s="38">
        <v>17</v>
      </c>
      <c r="B233" s="33">
        <v>1990118</v>
      </c>
      <c r="C233" s="46" t="s">
        <v>174</v>
      </c>
      <c r="D233" s="18">
        <v>901</v>
      </c>
      <c r="E233" s="18"/>
      <c r="F233" s="18"/>
      <c r="G233" s="19">
        <v>934000</v>
      </c>
      <c r="H233" s="20">
        <v>43438</v>
      </c>
      <c r="I233" s="15" t="s">
        <v>15</v>
      </c>
      <c r="J233" s="21" t="s">
        <v>160</v>
      </c>
      <c r="K233" s="22">
        <f t="shared" si="6"/>
        <v>495500</v>
      </c>
      <c r="L233" s="22"/>
    </row>
    <row r="234" spans="1:12">
      <c r="A234" s="38">
        <v>18</v>
      </c>
      <c r="B234" s="33">
        <v>1990119</v>
      </c>
      <c r="C234" s="34" t="s">
        <v>175</v>
      </c>
      <c r="D234" s="18">
        <v>901</v>
      </c>
      <c r="E234" s="18"/>
      <c r="F234" s="18"/>
      <c r="G234" s="19">
        <v>1110680</v>
      </c>
      <c r="H234" s="20">
        <v>43444</v>
      </c>
      <c r="I234" s="15" t="s">
        <v>15</v>
      </c>
      <c r="J234" s="21" t="s">
        <v>160</v>
      </c>
      <c r="K234" s="22">
        <f t="shared" si="6"/>
        <v>495500</v>
      </c>
      <c r="L234" s="22"/>
    </row>
    <row r="235" spans="1:12">
      <c r="A235" s="38">
        <v>19</v>
      </c>
      <c r="B235" s="33">
        <v>1990120</v>
      </c>
      <c r="C235" s="47" t="s">
        <v>176</v>
      </c>
      <c r="D235" s="18">
        <v>901</v>
      </c>
      <c r="E235" s="18"/>
      <c r="F235" s="18"/>
      <c r="G235" s="19">
        <v>934000</v>
      </c>
      <c r="H235" s="20">
        <v>43438</v>
      </c>
      <c r="I235" s="15" t="s">
        <v>15</v>
      </c>
      <c r="J235" s="21" t="s">
        <v>16</v>
      </c>
      <c r="K235" s="22">
        <f t="shared" si="6"/>
        <v>495500</v>
      </c>
      <c r="L235" s="22"/>
    </row>
    <row r="236" spans="1:12">
      <c r="A236" s="38">
        <v>20</v>
      </c>
      <c r="B236" s="33">
        <v>1990121</v>
      </c>
      <c r="C236" s="47" t="s">
        <v>177</v>
      </c>
      <c r="D236" s="18">
        <v>901</v>
      </c>
      <c r="E236" s="18"/>
      <c r="F236" s="18"/>
      <c r="G236" s="19">
        <v>934000</v>
      </c>
      <c r="H236" s="20">
        <v>43430</v>
      </c>
      <c r="I236" s="15">
        <v>14692</v>
      </c>
      <c r="J236" s="21"/>
      <c r="K236" s="22">
        <f t="shared" si="6"/>
        <v>495500</v>
      </c>
      <c r="L236" s="22"/>
    </row>
    <row r="237" spans="1:12">
      <c r="A237" s="38">
        <v>21</v>
      </c>
      <c r="B237" s="33">
        <v>1990122</v>
      </c>
      <c r="C237" s="47" t="s">
        <v>178</v>
      </c>
      <c r="D237" s="18">
        <v>901</v>
      </c>
      <c r="E237" s="18"/>
      <c r="F237" s="18"/>
      <c r="G237" s="19">
        <v>1009709</v>
      </c>
      <c r="H237" s="20">
        <v>43439</v>
      </c>
      <c r="I237" s="15" t="s">
        <v>15</v>
      </c>
      <c r="J237" s="21" t="s">
        <v>16</v>
      </c>
      <c r="K237" s="22">
        <f t="shared" si="6"/>
        <v>495500</v>
      </c>
      <c r="L237" s="22"/>
    </row>
    <row r="238" spans="1:12">
      <c r="A238" s="38">
        <v>22</v>
      </c>
      <c r="B238" s="33">
        <v>1990123</v>
      </c>
      <c r="C238" s="34" t="s">
        <v>179</v>
      </c>
      <c r="D238" s="18">
        <v>901</v>
      </c>
      <c r="E238" s="18"/>
      <c r="F238" s="18"/>
      <c r="G238" s="19">
        <v>934000</v>
      </c>
      <c r="H238" s="20">
        <v>43433</v>
      </c>
      <c r="I238" s="15">
        <v>14802</v>
      </c>
      <c r="J238" s="21"/>
      <c r="K238" s="22">
        <f t="shared" si="6"/>
        <v>495500</v>
      </c>
      <c r="L238" s="22"/>
    </row>
    <row r="239" spans="1:12">
      <c r="A239" s="38">
        <v>23</v>
      </c>
      <c r="B239" s="33">
        <v>1990124</v>
      </c>
      <c r="C239" s="47" t="s">
        <v>180</v>
      </c>
      <c r="D239" s="18">
        <v>901</v>
      </c>
      <c r="E239" s="18"/>
      <c r="F239" s="18"/>
      <c r="G239" s="19">
        <v>934000</v>
      </c>
      <c r="H239" s="20">
        <v>43438</v>
      </c>
      <c r="I239" s="15" t="s">
        <v>15</v>
      </c>
      <c r="J239" s="21" t="s">
        <v>16</v>
      </c>
      <c r="K239" s="22">
        <f t="shared" si="6"/>
        <v>495500</v>
      </c>
      <c r="L239" s="22"/>
    </row>
    <row r="240" spans="1:12">
      <c r="A240" s="38">
        <v>24</v>
      </c>
      <c r="B240" s="33">
        <v>1990125</v>
      </c>
      <c r="C240" s="47" t="s">
        <v>181</v>
      </c>
      <c r="D240" s="18">
        <v>901</v>
      </c>
      <c r="E240" s="18"/>
      <c r="F240" s="18"/>
      <c r="G240" s="19">
        <v>934000</v>
      </c>
      <c r="H240" s="20">
        <v>43430</v>
      </c>
      <c r="I240" s="15" t="s">
        <v>15</v>
      </c>
      <c r="J240" s="21" t="s">
        <v>16</v>
      </c>
      <c r="K240" s="22">
        <f t="shared" si="6"/>
        <v>495500</v>
      </c>
      <c r="L240" s="22"/>
    </row>
    <row r="241" spans="1:12">
      <c r="A241" s="38">
        <v>25</v>
      </c>
      <c r="B241" s="33">
        <v>1990126</v>
      </c>
      <c r="C241" s="46" t="s">
        <v>182</v>
      </c>
      <c r="D241" s="18">
        <v>901</v>
      </c>
      <c r="E241" s="18"/>
      <c r="F241" s="18"/>
      <c r="G241" s="19">
        <v>934000</v>
      </c>
      <c r="H241" s="20">
        <v>43437</v>
      </c>
      <c r="I241" s="15" t="s">
        <v>15</v>
      </c>
      <c r="J241" s="21" t="s">
        <v>16</v>
      </c>
      <c r="K241" s="22">
        <f t="shared" si="6"/>
        <v>495500</v>
      </c>
      <c r="L241" s="22"/>
    </row>
    <row r="242" spans="1:12">
      <c r="A242" s="38">
        <v>26</v>
      </c>
      <c r="B242" s="33">
        <v>1990127</v>
      </c>
      <c r="C242" s="46" t="s">
        <v>183</v>
      </c>
      <c r="D242" s="18">
        <v>901</v>
      </c>
      <c r="E242" s="18"/>
      <c r="F242" s="18"/>
      <c r="G242" s="19">
        <v>934000</v>
      </c>
      <c r="H242" s="20">
        <v>43439</v>
      </c>
      <c r="I242" s="15" t="s">
        <v>15</v>
      </c>
      <c r="J242" s="21" t="s">
        <v>16</v>
      </c>
      <c r="K242" s="22">
        <f t="shared" si="6"/>
        <v>495500</v>
      </c>
      <c r="L242" s="22"/>
    </row>
    <row r="243" spans="1:12">
      <c r="A243" s="38">
        <v>27</v>
      </c>
      <c r="B243" s="33">
        <v>1990129</v>
      </c>
      <c r="C243" s="46" t="s">
        <v>184</v>
      </c>
      <c r="D243" s="24">
        <v>901</v>
      </c>
      <c r="E243" s="24"/>
      <c r="F243" s="24"/>
      <c r="G243" s="19" t="s">
        <v>185</v>
      </c>
      <c r="H243" s="20"/>
      <c r="I243" s="15"/>
      <c r="J243" s="21"/>
      <c r="K243" s="44" t="s">
        <v>153</v>
      </c>
      <c r="L243" s="22"/>
    </row>
    <row r="244" spans="1:12">
      <c r="A244" s="38">
        <v>28</v>
      </c>
      <c r="B244" s="33">
        <v>1990130</v>
      </c>
      <c r="C244" s="46" t="s">
        <v>186</v>
      </c>
      <c r="D244" s="18">
        <v>901</v>
      </c>
      <c r="E244" s="18"/>
      <c r="F244" s="18"/>
      <c r="G244" s="19">
        <v>1110680</v>
      </c>
      <c r="H244" s="20">
        <v>43440</v>
      </c>
      <c r="I244" s="15" t="s">
        <v>15</v>
      </c>
      <c r="J244" s="21" t="s">
        <v>16</v>
      </c>
      <c r="K244" s="22">
        <f t="shared" si="6"/>
        <v>495500</v>
      </c>
      <c r="L244" s="22"/>
    </row>
    <row r="245" spans="1:12">
      <c r="A245" s="38">
        <v>29</v>
      </c>
      <c r="B245" s="33">
        <v>1990131</v>
      </c>
      <c r="C245" s="34" t="s">
        <v>187</v>
      </c>
      <c r="D245" s="18">
        <v>901</v>
      </c>
      <c r="E245" s="18"/>
      <c r="F245" s="18"/>
      <c r="G245" s="19">
        <v>934000</v>
      </c>
      <c r="H245" s="20">
        <v>43425</v>
      </c>
      <c r="I245" s="15"/>
      <c r="J245" s="21" t="s">
        <v>16</v>
      </c>
      <c r="K245" s="22">
        <f t="shared" si="6"/>
        <v>495500</v>
      </c>
      <c r="L245" s="22">
        <v>267000</v>
      </c>
    </row>
    <row r="246" spans="1:12">
      <c r="A246" s="38">
        <v>30</v>
      </c>
      <c r="B246" s="33">
        <v>1990132</v>
      </c>
      <c r="C246" s="47" t="s">
        <v>188</v>
      </c>
      <c r="D246" s="18">
        <v>901</v>
      </c>
      <c r="E246" s="18"/>
      <c r="F246" s="18"/>
      <c r="G246" s="19">
        <v>934000</v>
      </c>
      <c r="H246" s="20">
        <v>43439</v>
      </c>
      <c r="I246" s="15" t="s">
        <v>15</v>
      </c>
      <c r="J246" s="21"/>
      <c r="K246" s="22">
        <f t="shared" si="6"/>
        <v>495500</v>
      </c>
      <c r="L246" s="22"/>
    </row>
    <row r="247" spans="1:12">
      <c r="A247" s="38">
        <v>31</v>
      </c>
      <c r="B247" s="33">
        <v>1990133</v>
      </c>
      <c r="C247" s="46" t="s">
        <v>189</v>
      </c>
      <c r="D247" s="18">
        <v>901</v>
      </c>
      <c r="E247" s="18"/>
      <c r="F247" s="18"/>
      <c r="G247" s="19">
        <v>1009709</v>
      </c>
      <c r="H247" s="20">
        <v>43438</v>
      </c>
      <c r="I247" s="15" t="s">
        <v>15</v>
      </c>
      <c r="J247" s="21" t="s">
        <v>16</v>
      </c>
      <c r="K247" s="22">
        <f t="shared" si="6"/>
        <v>495500</v>
      </c>
      <c r="L247" s="22"/>
    </row>
    <row r="248" spans="1:12">
      <c r="G248" s="1"/>
      <c r="H248" s="1"/>
      <c r="I248" s="1"/>
    </row>
    <row r="249" spans="1:12" ht="13.5" customHeight="1">
      <c r="G249" s="1"/>
      <c r="H249" s="1"/>
      <c r="I249" s="1"/>
    </row>
    <row r="250" spans="1:12" ht="13.5" customHeight="1">
      <c r="B250" s="29"/>
      <c r="C250" s="12"/>
      <c r="D250" s="4"/>
      <c r="E250" s="4"/>
      <c r="F250" s="4"/>
    </row>
    <row r="251" spans="1:12" ht="13.5" customHeight="1">
      <c r="B251" s="29"/>
      <c r="C251" s="12"/>
      <c r="D251" s="4"/>
      <c r="E251" s="4"/>
      <c r="F251" s="4"/>
    </row>
    <row r="252" spans="1:12" ht="13.5" customHeight="1">
      <c r="B252" s="29"/>
      <c r="C252" s="50" t="s">
        <v>52</v>
      </c>
      <c r="D252" s="4"/>
      <c r="E252" s="4"/>
      <c r="F252" s="4"/>
    </row>
    <row r="253" spans="1:12" ht="13.5" customHeight="1">
      <c r="B253" s="33">
        <v>1</v>
      </c>
      <c r="C253" s="38" t="s">
        <v>190</v>
      </c>
      <c r="D253" s="15">
        <v>900</v>
      </c>
      <c r="E253" s="15"/>
      <c r="F253" s="15"/>
      <c r="G253" s="22">
        <f>601381+350000</f>
        <v>951381</v>
      </c>
      <c r="H253" s="51">
        <v>43430</v>
      </c>
      <c r="I253" s="15">
        <v>14709</v>
      </c>
      <c r="K253" s="22">
        <v>495500</v>
      </c>
      <c r="L253" s="22"/>
    </row>
    <row r="254" spans="1:12" ht="13.5" customHeight="1">
      <c r="B254" s="33">
        <v>2</v>
      </c>
      <c r="C254" s="38" t="s">
        <v>191</v>
      </c>
      <c r="D254" s="15">
        <v>900</v>
      </c>
      <c r="E254" s="15"/>
      <c r="F254" s="15"/>
      <c r="G254" s="22">
        <f>625437+364000</f>
        <v>989437</v>
      </c>
      <c r="H254" s="51">
        <v>43381</v>
      </c>
      <c r="I254" s="15">
        <v>14594</v>
      </c>
      <c r="K254" s="22">
        <v>495500</v>
      </c>
      <c r="L254" s="22"/>
    </row>
    <row r="255" spans="1:12" ht="13.5" customHeight="1">
      <c r="B255" s="33">
        <v>3</v>
      </c>
      <c r="C255" s="38" t="s">
        <v>192</v>
      </c>
      <c r="D255" s="15">
        <v>900</v>
      </c>
      <c r="E255" s="15"/>
      <c r="F255" s="15"/>
      <c r="G255" s="22">
        <f>625708+350000</f>
        <v>975708</v>
      </c>
      <c r="H255" s="51">
        <v>43447</v>
      </c>
      <c r="I255" s="15">
        <v>14722</v>
      </c>
      <c r="K255" s="22">
        <v>495500</v>
      </c>
      <c r="L255" s="22">
        <v>267000</v>
      </c>
    </row>
    <row r="256" spans="1:12" ht="13.5" customHeight="1">
      <c r="B256" s="33">
        <v>4</v>
      </c>
      <c r="C256" s="38" t="s">
        <v>193</v>
      </c>
      <c r="D256" s="15">
        <v>900</v>
      </c>
      <c r="E256" s="15"/>
      <c r="F256" s="15"/>
      <c r="G256" s="22">
        <f>625708+350000</f>
        <v>975708</v>
      </c>
      <c r="H256" s="51">
        <v>43448</v>
      </c>
      <c r="I256" s="15">
        <v>14724</v>
      </c>
      <c r="K256" s="22">
        <v>495500</v>
      </c>
      <c r="L256" s="22"/>
    </row>
    <row r="257" spans="1:12" ht="13.5" customHeight="1">
      <c r="B257" s="33">
        <v>5</v>
      </c>
      <c r="C257" s="38" t="s">
        <v>194</v>
      </c>
      <c r="D257" s="15">
        <v>900</v>
      </c>
      <c r="E257" s="15"/>
      <c r="F257" s="15"/>
      <c r="G257" s="22">
        <f>625708+350000</f>
        <v>975708</v>
      </c>
      <c r="H257" s="51">
        <v>43452</v>
      </c>
      <c r="I257" s="15">
        <v>14729</v>
      </c>
      <c r="K257" s="22">
        <v>495500</v>
      </c>
      <c r="L257" s="22"/>
    </row>
    <row r="258" spans="1:12" ht="13.5" customHeight="1">
      <c r="B258" s="33">
        <v>6</v>
      </c>
      <c r="C258" s="38" t="s">
        <v>195</v>
      </c>
      <c r="D258" s="15">
        <v>900</v>
      </c>
      <c r="E258" s="15"/>
      <c r="F258" s="15"/>
      <c r="G258" s="22">
        <v>975708</v>
      </c>
      <c r="H258" s="51">
        <v>43480</v>
      </c>
      <c r="I258" s="15">
        <v>14733</v>
      </c>
      <c r="K258" s="22">
        <v>495500</v>
      </c>
      <c r="L258" s="22"/>
    </row>
    <row r="259" spans="1:12" ht="13.5" customHeight="1">
      <c r="B259" s="33">
        <v>7</v>
      </c>
      <c r="C259" s="38" t="s">
        <v>196</v>
      </c>
      <c r="D259" s="15">
        <v>900</v>
      </c>
      <c r="E259" s="15"/>
      <c r="F259" s="15"/>
      <c r="G259" s="22">
        <v>720000</v>
      </c>
      <c r="H259" s="51">
        <v>43483</v>
      </c>
      <c r="I259" s="15">
        <v>14737</v>
      </c>
      <c r="K259" s="22">
        <v>495500</v>
      </c>
      <c r="L259" s="22"/>
    </row>
    <row r="260" spans="1:12" ht="13.5" customHeight="1">
      <c r="B260" s="33">
        <v>8</v>
      </c>
      <c r="C260" s="38" t="s">
        <v>197</v>
      </c>
      <c r="D260" s="15">
        <v>900</v>
      </c>
      <c r="E260" s="15"/>
      <c r="F260" s="15"/>
      <c r="G260" s="22">
        <v>975708</v>
      </c>
      <c r="H260" s="37">
        <v>43489</v>
      </c>
      <c r="I260" s="15">
        <v>14760</v>
      </c>
      <c r="K260" s="22">
        <v>495500</v>
      </c>
      <c r="L260" s="22"/>
    </row>
    <row r="261" spans="1:12" ht="13.5" customHeight="1">
      <c r="B261" s="33">
        <v>9</v>
      </c>
      <c r="C261" s="38" t="s">
        <v>198</v>
      </c>
      <c r="D261" s="15">
        <v>900</v>
      </c>
      <c r="E261" s="15"/>
      <c r="F261" s="15"/>
      <c r="G261" s="22">
        <v>975708</v>
      </c>
      <c r="H261" s="37">
        <v>43489</v>
      </c>
      <c r="I261" s="15">
        <v>14761</v>
      </c>
      <c r="K261" s="22">
        <v>495500</v>
      </c>
      <c r="L261" s="22"/>
    </row>
    <row r="262" spans="1:12" ht="13.5" customHeight="1">
      <c r="B262" s="33">
        <v>10</v>
      </c>
      <c r="C262" s="38" t="s">
        <v>199</v>
      </c>
      <c r="D262" s="15">
        <v>900</v>
      </c>
      <c r="E262" s="15"/>
      <c r="F262" s="15"/>
      <c r="G262" s="22">
        <f>230000+200000</f>
        <v>430000</v>
      </c>
      <c r="H262" s="37">
        <v>43494</v>
      </c>
      <c r="I262" s="15">
        <v>14784</v>
      </c>
      <c r="J262" s="7" t="s">
        <v>200</v>
      </c>
      <c r="K262" s="52">
        <v>230000</v>
      </c>
      <c r="L262" s="22"/>
    </row>
    <row r="263" spans="1:12" ht="13.5" customHeight="1">
      <c r="B263" s="33">
        <v>11</v>
      </c>
      <c r="C263" s="38" t="s">
        <v>201</v>
      </c>
      <c r="D263" s="15">
        <v>900</v>
      </c>
      <c r="E263" s="15"/>
      <c r="F263" s="15"/>
      <c r="G263" s="22">
        <f>625708+350000</f>
        <v>975708</v>
      </c>
      <c r="H263" s="37">
        <v>43496</v>
      </c>
      <c r="I263" s="15">
        <v>14853</v>
      </c>
      <c r="K263" s="22">
        <f>495500</f>
        <v>495500</v>
      </c>
      <c r="L263" s="22"/>
    </row>
    <row r="264" spans="1:12" ht="13.5" customHeight="1">
      <c r="B264" s="33">
        <v>12</v>
      </c>
      <c r="C264" s="38" t="s">
        <v>202</v>
      </c>
      <c r="D264" s="15">
        <v>900</v>
      </c>
      <c r="E264" s="15"/>
      <c r="F264" s="15"/>
      <c r="G264" s="22">
        <f>625708+350000</f>
        <v>975708</v>
      </c>
      <c r="H264" s="37">
        <v>43490</v>
      </c>
      <c r="I264" s="15">
        <v>14767</v>
      </c>
      <c r="K264" s="22">
        <f t="shared" ref="K264:K265" si="7">495500</f>
        <v>495500</v>
      </c>
      <c r="L264" s="22"/>
    </row>
    <row r="265" spans="1:12" ht="13.5" customHeight="1">
      <c r="B265" s="33">
        <v>13</v>
      </c>
      <c r="C265" s="38" t="s">
        <v>203</v>
      </c>
      <c r="D265" s="15">
        <v>900</v>
      </c>
      <c r="E265" s="15"/>
      <c r="F265" s="15"/>
      <c r="G265" s="22">
        <f>625708+364000</f>
        <v>989708</v>
      </c>
      <c r="H265" s="37">
        <v>43497</v>
      </c>
      <c r="I265" s="15">
        <v>14857</v>
      </c>
      <c r="K265" s="22">
        <f t="shared" si="7"/>
        <v>495500</v>
      </c>
      <c r="L265" s="22"/>
    </row>
    <row r="266" spans="1:12" ht="13.5" customHeight="1">
      <c r="B266" s="29"/>
      <c r="D266" s="2"/>
      <c r="E266" s="2"/>
      <c r="F266" s="2"/>
      <c r="G266" s="8"/>
      <c r="H266" s="40"/>
    </row>
    <row r="267" spans="1:12" ht="13.5" customHeight="1">
      <c r="B267" s="29"/>
      <c r="D267" s="2"/>
      <c r="E267" s="2"/>
      <c r="F267" s="2"/>
      <c r="G267" s="8"/>
      <c r="H267" s="40"/>
    </row>
    <row r="268" spans="1:12" ht="13.5" customHeight="1">
      <c r="B268" s="29"/>
      <c r="D268" s="2"/>
      <c r="E268" s="2"/>
      <c r="F268" s="2"/>
      <c r="G268" s="8"/>
      <c r="H268" s="40"/>
    </row>
    <row r="269" spans="1:12" ht="13.5" customHeight="1">
      <c r="B269" s="29"/>
      <c r="D269" s="2"/>
      <c r="E269" s="2"/>
      <c r="F269" s="2"/>
      <c r="G269" s="8"/>
      <c r="H269" s="40"/>
    </row>
    <row r="270" spans="1:12" ht="13.5" customHeight="1">
      <c r="B270" s="29"/>
      <c r="C270" s="9" t="s">
        <v>1</v>
      </c>
      <c r="D270" s="10" t="s">
        <v>2</v>
      </c>
      <c r="E270" s="11"/>
      <c r="F270" s="11"/>
      <c r="G270" s="8"/>
      <c r="H270" s="40"/>
    </row>
    <row r="271" spans="1:12">
      <c r="B271" s="29"/>
      <c r="C271" s="41"/>
      <c r="D271" s="4"/>
      <c r="E271" s="4"/>
      <c r="F271" s="4"/>
    </row>
    <row r="272" spans="1:12">
      <c r="A272" s="38"/>
      <c r="B272" s="15"/>
      <c r="C272" s="53" t="s">
        <v>204</v>
      </c>
      <c r="D272" s="18"/>
      <c r="E272" s="18"/>
      <c r="F272" s="18"/>
      <c r="G272" s="19"/>
      <c r="H272" s="20"/>
      <c r="I272" s="15"/>
      <c r="J272" s="21"/>
      <c r="K272" s="22"/>
      <c r="L272" s="22"/>
    </row>
    <row r="273" spans="1:12">
      <c r="A273" s="38"/>
      <c r="B273" s="16" t="s">
        <v>5</v>
      </c>
      <c r="C273" s="17" t="s">
        <v>6</v>
      </c>
      <c r="D273" s="18" t="s">
        <v>7</v>
      </c>
      <c r="E273" s="18"/>
      <c r="F273" s="18"/>
      <c r="G273" s="19" t="s">
        <v>8</v>
      </c>
      <c r="H273" s="20" t="s">
        <v>9</v>
      </c>
      <c r="I273" s="15" t="s">
        <v>129</v>
      </c>
      <c r="J273" s="21" t="s">
        <v>11</v>
      </c>
      <c r="K273" s="22" t="s">
        <v>156</v>
      </c>
      <c r="L273" s="22" t="s">
        <v>13</v>
      </c>
    </row>
    <row r="274" spans="1:12">
      <c r="A274" s="38">
        <v>1</v>
      </c>
      <c r="B274" s="33">
        <v>1990204</v>
      </c>
      <c r="C274" s="46" t="s">
        <v>205</v>
      </c>
      <c r="D274" s="18">
        <v>902</v>
      </c>
      <c r="E274" s="18"/>
      <c r="F274" s="18"/>
      <c r="G274" s="19">
        <v>934000</v>
      </c>
      <c r="H274" s="20">
        <v>43438</v>
      </c>
      <c r="I274" s="15" t="s">
        <v>15</v>
      </c>
      <c r="J274" s="21" t="s">
        <v>16</v>
      </c>
      <c r="K274" s="22">
        <f>495500</f>
        <v>495500</v>
      </c>
      <c r="L274" s="22"/>
    </row>
    <row r="275" spans="1:12">
      <c r="A275" s="38">
        <v>2</v>
      </c>
      <c r="B275" s="33">
        <v>1990206</v>
      </c>
      <c r="C275" s="46" t="s">
        <v>206</v>
      </c>
      <c r="D275" s="18">
        <v>902</v>
      </c>
      <c r="E275" s="18"/>
      <c r="F275" s="18"/>
      <c r="G275" s="19">
        <v>934000</v>
      </c>
      <c r="H275" s="20">
        <v>43430</v>
      </c>
      <c r="I275" s="15" t="s">
        <v>15</v>
      </c>
      <c r="J275" s="21" t="s">
        <v>16</v>
      </c>
      <c r="K275" s="22">
        <f t="shared" ref="K275:K296" si="8">495500</f>
        <v>495500</v>
      </c>
      <c r="L275" s="22"/>
    </row>
    <row r="276" spans="1:12">
      <c r="A276" s="38">
        <v>3</v>
      </c>
      <c r="B276" s="33">
        <v>1990207</v>
      </c>
      <c r="C276" s="46" t="s">
        <v>207</v>
      </c>
      <c r="D276" s="18">
        <v>902</v>
      </c>
      <c r="E276" s="18"/>
      <c r="F276" s="18"/>
      <c r="G276" s="19">
        <v>934000</v>
      </c>
      <c r="H276" s="20">
        <v>43439</v>
      </c>
      <c r="I276" s="15" t="s">
        <v>15</v>
      </c>
      <c r="J276" s="21" t="s">
        <v>16</v>
      </c>
      <c r="K276" s="22">
        <f t="shared" si="8"/>
        <v>495500</v>
      </c>
      <c r="L276" s="22"/>
    </row>
    <row r="277" spans="1:12">
      <c r="A277" s="38">
        <v>4</v>
      </c>
      <c r="B277" s="33">
        <v>1990208</v>
      </c>
      <c r="C277" s="34" t="s">
        <v>208</v>
      </c>
      <c r="D277" s="18">
        <v>902</v>
      </c>
      <c r="E277" s="18"/>
      <c r="F277" s="18"/>
      <c r="G277" s="19">
        <v>934000</v>
      </c>
      <c r="H277" s="20">
        <v>43439</v>
      </c>
      <c r="I277" s="15" t="s">
        <v>15</v>
      </c>
      <c r="J277" s="21" t="s">
        <v>16</v>
      </c>
      <c r="K277" s="22">
        <f t="shared" si="8"/>
        <v>495500</v>
      </c>
      <c r="L277" s="22"/>
    </row>
    <row r="278" spans="1:12">
      <c r="A278" s="38">
        <v>5</v>
      </c>
      <c r="B278" s="33">
        <v>1990210</v>
      </c>
      <c r="C278" s="46" t="s">
        <v>209</v>
      </c>
      <c r="D278" s="24">
        <v>902</v>
      </c>
      <c r="E278" s="24"/>
      <c r="F278" s="24"/>
      <c r="G278" s="19">
        <v>1097779</v>
      </c>
      <c r="H278" s="20">
        <v>43482</v>
      </c>
      <c r="I278" s="15" t="s">
        <v>15</v>
      </c>
      <c r="J278" s="21" t="s">
        <v>16</v>
      </c>
      <c r="K278" s="22">
        <f t="shared" si="8"/>
        <v>495500</v>
      </c>
      <c r="L278" s="22"/>
    </row>
    <row r="279" spans="1:12">
      <c r="A279" s="38">
        <v>6</v>
      </c>
      <c r="B279" s="33">
        <v>1990212</v>
      </c>
      <c r="C279" s="34" t="s">
        <v>210</v>
      </c>
      <c r="D279" s="24">
        <v>902</v>
      </c>
      <c r="E279" s="24"/>
      <c r="F279" s="24"/>
      <c r="G279" s="19">
        <f>613981+384000</f>
        <v>997981</v>
      </c>
      <c r="H279" s="20">
        <v>43497</v>
      </c>
      <c r="I279" s="15">
        <v>14841</v>
      </c>
      <c r="J279" s="21" t="s">
        <v>16</v>
      </c>
      <c r="K279" s="22">
        <f t="shared" si="8"/>
        <v>495500</v>
      </c>
      <c r="L279" s="22"/>
    </row>
    <row r="280" spans="1:12">
      <c r="A280" s="38">
        <v>7</v>
      </c>
      <c r="B280" s="33">
        <v>1990215</v>
      </c>
      <c r="C280" s="46" t="s">
        <v>211</v>
      </c>
      <c r="D280" s="18">
        <v>902</v>
      </c>
      <c r="E280" s="18"/>
      <c r="F280" s="18"/>
      <c r="G280" s="19">
        <v>934000</v>
      </c>
      <c r="H280" s="20">
        <v>43439</v>
      </c>
      <c r="I280" s="15" t="s">
        <v>15</v>
      </c>
      <c r="J280" s="21" t="s">
        <v>16</v>
      </c>
      <c r="K280" s="22">
        <f t="shared" si="8"/>
        <v>495500</v>
      </c>
      <c r="L280" s="22"/>
    </row>
    <row r="281" spans="1:12">
      <c r="A281" s="38">
        <v>8</v>
      </c>
      <c r="B281" s="33">
        <v>1990216</v>
      </c>
      <c r="C281" s="47" t="s">
        <v>212</v>
      </c>
      <c r="D281" s="18">
        <v>902</v>
      </c>
      <c r="E281" s="18"/>
      <c r="F281" s="18"/>
      <c r="G281" s="19">
        <v>934000</v>
      </c>
      <c r="H281" s="20">
        <v>43438</v>
      </c>
      <c r="I281" s="15" t="s">
        <v>15</v>
      </c>
      <c r="J281" s="21" t="s">
        <v>16</v>
      </c>
      <c r="K281" s="22">
        <f t="shared" si="8"/>
        <v>495500</v>
      </c>
      <c r="L281" s="22"/>
    </row>
    <row r="282" spans="1:12">
      <c r="A282" s="38">
        <v>9</v>
      </c>
      <c r="B282" s="33">
        <v>1990217</v>
      </c>
      <c r="C282" s="47" t="s">
        <v>213</v>
      </c>
      <c r="D282" s="18">
        <v>902</v>
      </c>
      <c r="E282" s="18"/>
      <c r="F282" s="18"/>
      <c r="G282" s="19">
        <v>1044000</v>
      </c>
      <c r="H282" s="20">
        <v>43443</v>
      </c>
      <c r="I282" s="15" t="s">
        <v>15</v>
      </c>
      <c r="J282" s="21" t="s">
        <v>16</v>
      </c>
      <c r="K282" s="22">
        <f t="shared" si="8"/>
        <v>495500</v>
      </c>
      <c r="L282" s="22"/>
    </row>
    <row r="283" spans="1:12">
      <c r="A283" s="38">
        <v>10</v>
      </c>
      <c r="B283" s="33">
        <v>1990219</v>
      </c>
      <c r="C283" s="47" t="s">
        <v>214</v>
      </c>
      <c r="D283" s="18">
        <v>902</v>
      </c>
      <c r="E283" s="18"/>
      <c r="F283" s="18"/>
      <c r="G283" s="19">
        <v>934000</v>
      </c>
      <c r="H283" s="20">
        <v>43437</v>
      </c>
      <c r="I283" s="15" t="s">
        <v>15</v>
      </c>
      <c r="J283" s="21" t="s">
        <v>16</v>
      </c>
      <c r="K283" s="22">
        <f t="shared" si="8"/>
        <v>495500</v>
      </c>
      <c r="L283" s="22"/>
    </row>
    <row r="284" spans="1:12">
      <c r="A284" s="38">
        <v>11</v>
      </c>
      <c r="B284" s="33">
        <v>1990221</v>
      </c>
      <c r="C284" s="34" t="s">
        <v>215</v>
      </c>
      <c r="D284" s="24">
        <v>902</v>
      </c>
      <c r="E284" s="24"/>
      <c r="F284" s="24"/>
      <c r="G284" s="19">
        <v>1005685</v>
      </c>
      <c r="H284" s="20">
        <v>43483</v>
      </c>
      <c r="I284" s="15" t="s">
        <v>216</v>
      </c>
      <c r="J284" s="21"/>
      <c r="K284" s="22">
        <f t="shared" si="8"/>
        <v>495500</v>
      </c>
      <c r="L284" s="22"/>
    </row>
    <row r="285" spans="1:12">
      <c r="A285" s="38">
        <v>12</v>
      </c>
      <c r="B285" s="33">
        <v>1990223</v>
      </c>
      <c r="C285" s="46" t="s">
        <v>217</v>
      </c>
      <c r="D285" s="18">
        <v>902</v>
      </c>
      <c r="E285" s="18"/>
      <c r="F285" s="18"/>
      <c r="G285" s="19">
        <v>1009709</v>
      </c>
      <c r="H285" s="20">
        <v>43439</v>
      </c>
      <c r="I285" s="15" t="s">
        <v>15</v>
      </c>
      <c r="J285" s="21" t="s">
        <v>16</v>
      </c>
      <c r="K285" s="22">
        <f t="shared" si="8"/>
        <v>495500</v>
      </c>
      <c r="L285" s="22"/>
    </row>
    <row r="286" spans="1:12">
      <c r="A286" s="38">
        <v>13</v>
      </c>
      <c r="B286" s="33">
        <v>1990224</v>
      </c>
      <c r="C286" s="48" t="s">
        <v>218</v>
      </c>
      <c r="D286" s="18">
        <v>902</v>
      </c>
      <c r="E286" s="18"/>
      <c r="F286" s="18"/>
      <c r="G286" s="19">
        <v>934000</v>
      </c>
      <c r="H286" s="20">
        <v>43438</v>
      </c>
      <c r="I286" s="15" t="s">
        <v>15</v>
      </c>
      <c r="J286" s="21" t="s">
        <v>16</v>
      </c>
      <c r="K286" s="22">
        <f t="shared" si="8"/>
        <v>495500</v>
      </c>
      <c r="L286" s="22"/>
    </row>
    <row r="287" spans="1:12">
      <c r="A287" s="38">
        <v>14</v>
      </c>
      <c r="B287" s="33">
        <v>1990225</v>
      </c>
      <c r="C287" s="46" t="s">
        <v>219</v>
      </c>
      <c r="D287" s="18">
        <v>902</v>
      </c>
      <c r="E287" s="18"/>
      <c r="F287" s="18"/>
      <c r="G287" s="19">
        <v>1044000</v>
      </c>
      <c r="H287" s="20">
        <v>43444</v>
      </c>
      <c r="I287" s="15" t="s">
        <v>15</v>
      </c>
      <c r="J287" s="21" t="s">
        <v>16</v>
      </c>
      <c r="K287" s="22">
        <f t="shared" si="8"/>
        <v>495500</v>
      </c>
      <c r="L287" s="22"/>
    </row>
    <row r="288" spans="1:12">
      <c r="A288" s="38">
        <v>15</v>
      </c>
      <c r="B288" s="33">
        <v>1990226</v>
      </c>
      <c r="C288" s="46" t="s">
        <v>220</v>
      </c>
      <c r="D288" s="18">
        <v>902</v>
      </c>
      <c r="E288" s="18"/>
      <c r="F288" s="18"/>
      <c r="G288" s="19">
        <v>1009709</v>
      </c>
      <c r="H288" s="20">
        <v>43439</v>
      </c>
      <c r="I288" s="15" t="s">
        <v>15</v>
      </c>
      <c r="J288" s="21" t="s">
        <v>16</v>
      </c>
      <c r="K288" s="22">
        <f t="shared" si="8"/>
        <v>495500</v>
      </c>
      <c r="L288" s="22"/>
    </row>
    <row r="289" spans="1:12">
      <c r="A289" s="38">
        <v>16</v>
      </c>
      <c r="B289" s="33">
        <v>1990227</v>
      </c>
      <c r="C289" s="46" t="s">
        <v>221</v>
      </c>
      <c r="D289" s="18">
        <v>902</v>
      </c>
      <c r="E289" s="18"/>
      <c r="F289" s="18"/>
      <c r="G289" s="19">
        <v>934000</v>
      </c>
      <c r="H289" s="20">
        <v>43439</v>
      </c>
      <c r="I289" s="15" t="s">
        <v>15</v>
      </c>
      <c r="J289" s="21" t="s">
        <v>160</v>
      </c>
      <c r="K289" s="22">
        <f t="shared" si="8"/>
        <v>495500</v>
      </c>
      <c r="L289" s="22"/>
    </row>
    <row r="290" spans="1:12">
      <c r="A290" s="38">
        <v>17</v>
      </c>
      <c r="B290" s="33">
        <v>1990228</v>
      </c>
      <c r="C290" s="34" t="s">
        <v>222</v>
      </c>
      <c r="D290" s="18">
        <v>902</v>
      </c>
      <c r="E290" s="18"/>
      <c r="F290" s="18"/>
      <c r="G290" s="19">
        <v>934000</v>
      </c>
      <c r="H290" s="20">
        <v>43438</v>
      </c>
      <c r="I290" s="15" t="s">
        <v>15</v>
      </c>
      <c r="J290" s="21" t="s">
        <v>160</v>
      </c>
      <c r="K290" s="22">
        <f t="shared" si="8"/>
        <v>495500</v>
      </c>
      <c r="L290" s="22"/>
    </row>
    <row r="291" spans="1:12">
      <c r="A291" s="38">
        <v>18</v>
      </c>
      <c r="B291" s="33">
        <v>1990229</v>
      </c>
      <c r="C291" s="34" t="s">
        <v>223</v>
      </c>
      <c r="D291" s="18">
        <v>902</v>
      </c>
      <c r="E291" s="18"/>
      <c r="F291" s="18"/>
      <c r="G291" s="19">
        <v>934000</v>
      </c>
      <c r="H291" s="20">
        <v>43439</v>
      </c>
      <c r="I291" s="15" t="s">
        <v>15</v>
      </c>
      <c r="J291" s="21" t="s">
        <v>16</v>
      </c>
      <c r="K291" s="22">
        <f t="shared" si="8"/>
        <v>495500</v>
      </c>
      <c r="L291" s="22"/>
    </row>
    <row r="292" spans="1:12">
      <c r="A292" s="38">
        <v>19</v>
      </c>
      <c r="B292" s="33">
        <v>1990230</v>
      </c>
      <c r="C292" s="34" t="s">
        <v>224</v>
      </c>
      <c r="D292" s="24">
        <v>902</v>
      </c>
      <c r="E292" s="24"/>
      <c r="F292" s="24"/>
      <c r="G292" s="19">
        <f>1197577</f>
        <v>1197577</v>
      </c>
      <c r="H292" s="20">
        <v>43490</v>
      </c>
      <c r="I292" s="15" t="s">
        <v>15</v>
      </c>
      <c r="J292" s="21" t="s">
        <v>16</v>
      </c>
      <c r="K292" s="22">
        <f t="shared" si="8"/>
        <v>495500</v>
      </c>
      <c r="L292" s="22"/>
    </row>
    <row r="293" spans="1:12">
      <c r="A293" s="38">
        <v>20</v>
      </c>
      <c r="B293" s="33">
        <v>1990231</v>
      </c>
      <c r="C293" s="46" t="s">
        <v>225</v>
      </c>
      <c r="D293" s="18">
        <v>902</v>
      </c>
      <c r="E293" s="18"/>
      <c r="F293" s="18"/>
      <c r="G293" s="19">
        <v>934000</v>
      </c>
      <c r="H293" s="20">
        <v>43439</v>
      </c>
      <c r="I293" s="15" t="s">
        <v>15</v>
      </c>
      <c r="J293" s="21" t="s">
        <v>97</v>
      </c>
      <c r="K293" s="22">
        <f t="shared" si="8"/>
        <v>495500</v>
      </c>
      <c r="L293" s="22"/>
    </row>
    <row r="294" spans="1:12">
      <c r="A294" s="38">
        <v>21</v>
      </c>
      <c r="B294" s="33">
        <v>1990233</v>
      </c>
      <c r="C294" s="48" t="s">
        <v>226</v>
      </c>
      <c r="D294" s="18">
        <v>902</v>
      </c>
      <c r="E294" s="18"/>
      <c r="F294" s="18"/>
      <c r="G294" s="19">
        <v>934000</v>
      </c>
      <c r="H294" s="20">
        <v>43440</v>
      </c>
      <c r="I294" s="15" t="s">
        <v>15</v>
      </c>
      <c r="J294" s="21" t="s">
        <v>16</v>
      </c>
      <c r="K294" s="22">
        <f t="shared" si="8"/>
        <v>495500</v>
      </c>
      <c r="L294" s="22"/>
    </row>
    <row r="295" spans="1:12">
      <c r="A295" s="38">
        <v>22</v>
      </c>
      <c r="B295" s="33">
        <v>1990234</v>
      </c>
      <c r="C295" s="46" t="s">
        <v>227</v>
      </c>
      <c r="D295" s="18">
        <v>902</v>
      </c>
      <c r="E295" s="18"/>
      <c r="F295" s="18"/>
      <c r="G295" s="19">
        <v>934000</v>
      </c>
      <c r="H295" s="20">
        <v>43439</v>
      </c>
      <c r="I295" s="15" t="s">
        <v>15</v>
      </c>
      <c r="J295" s="21" t="s">
        <v>16</v>
      </c>
      <c r="K295" s="22">
        <f t="shared" si="8"/>
        <v>495500</v>
      </c>
      <c r="L295" s="22"/>
    </row>
    <row r="296" spans="1:12">
      <c r="A296" s="38">
        <v>23</v>
      </c>
      <c r="B296" s="33">
        <v>1990235</v>
      </c>
      <c r="C296" s="46" t="s">
        <v>228</v>
      </c>
      <c r="D296" s="18">
        <v>902</v>
      </c>
      <c r="E296" s="18"/>
      <c r="F296" s="18"/>
      <c r="G296" s="19">
        <v>934000</v>
      </c>
      <c r="H296" s="20">
        <v>43430</v>
      </c>
      <c r="I296" s="15" t="s">
        <v>15</v>
      </c>
      <c r="J296" s="21" t="s">
        <v>16</v>
      </c>
      <c r="K296" s="22">
        <f t="shared" si="8"/>
        <v>495500</v>
      </c>
      <c r="L296" s="22"/>
    </row>
    <row r="297" spans="1:12">
      <c r="B297" s="29"/>
      <c r="C297" s="54"/>
      <c r="D297" s="4"/>
      <c r="E297" s="4"/>
      <c r="F297" s="4"/>
    </row>
    <row r="298" spans="1:12">
      <c r="B298" s="29"/>
      <c r="C298" s="54"/>
      <c r="D298" s="4"/>
      <c r="E298" s="4"/>
      <c r="F298" s="4"/>
    </row>
    <row r="299" spans="1:12">
      <c r="B299" s="29"/>
      <c r="C299" s="54"/>
      <c r="D299" s="4"/>
      <c r="E299" s="4"/>
      <c r="F299" s="4"/>
    </row>
    <row r="300" spans="1:12">
      <c r="B300" s="29"/>
      <c r="C300" s="54"/>
      <c r="D300" s="4"/>
      <c r="E300" s="4"/>
      <c r="F300" s="4"/>
    </row>
    <row r="301" spans="1:12">
      <c r="B301" s="29"/>
      <c r="C301" s="54"/>
      <c r="D301" s="4"/>
      <c r="E301" s="4"/>
      <c r="F301" s="4"/>
    </row>
    <row r="302" spans="1:12">
      <c r="B302" s="29"/>
      <c r="C302" s="54"/>
      <c r="D302" s="4"/>
      <c r="E302" s="4"/>
      <c r="F302" s="4"/>
    </row>
    <row r="303" spans="1:12">
      <c r="B303" s="29"/>
      <c r="C303" s="54"/>
      <c r="D303" s="4"/>
      <c r="E303" s="4"/>
      <c r="F303" s="4"/>
    </row>
    <row r="304" spans="1:12">
      <c r="B304" s="29"/>
      <c r="C304" s="54"/>
      <c r="D304" s="4"/>
      <c r="E304" s="4"/>
      <c r="F304" s="4"/>
    </row>
    <row r="305" spans="2:6">
      <c r="B305" s="29"/>
      <c r="C305" s="54"/>
      <c r="D305" s="4"/>
      <c r="E305" s="4"/>
      <c r="F305" s="4"/>
    </row>
    <row r="306" spans="2:6">
      <c r="B306" s="29"/>
      <c r="C306" s="54"/>
      <c r="D306" s="4"/>
      <c r="E306" s="4"/>
      <c r="F306" s="4"/>
    </row>
    <row r="307" spans="2:6">
      <c r="B307" s="29"/>
      <c r="C307" s="54"/>
      <c r="D307" s="4"/>
      <c r="E307" s="4"/>
      <c r="F307" s="4"/>
    </row>
    <row r="308" spans="2:6">
      <c r="B308" s="29"/>
      <c r="C308" s="54"/>
      <c r="D308" s="4"/>
      <c r="E308" s="4"/>
      <c r="F308" s="4"/>
    </row>
    <row r="309" spans="2:6">
      <c r="B309" s="29"/>
      <c r="C309" s="54"/>
      <c r="D309" s="4"/>
      <c r="E309" s="4"/>
      <c r="F309" s="4"/>
    </row>
    <row r="310" spans="2:6">
      <c r="B310" s="29"/>
      <c r="C310" s="54"/>
      <c r="D310" s="4"/>
      <c r="E310" s="4"/>
      <c r="F310" s="4"/>
    </row>
    <row r="311" spans="2:6">
      <c r="B311" s="29"/>
      <c r="C311" s="54"/>
      <c r="D311" s="4"/>
      <c r="E311" s="4"/>
      <c r="F311" s="4"/>
    </row>
    <row r="312" spans="2:6">
      <c r="B312" s="29"/>
      <c r="C312" s="54"/>
      <c r="D312" s="4"/>
      <c r="E312" s="4"/>
      <c r="F312" s="4"/>
    </row>
    <row r="313" spans="2:6">
      <c r="B313" s="29"/>
      <c r="C313" s="54"/>
      <c r="D313" s="4"/>
      <c r="E313" s="4"/>
      <c r="F313" s="4"/>
    </row>
    <row r="314" spans="2:6">
      <c r="B314" s="29"/>
      <c r="C314" s="54"/>
      <c r="D314" s="4"/>
      <c r="E314" s="4"/>
      <c r="F314" s="4"/>
    </row>
    <row r="315" spans="2:6">
      <c r="B315" s="29"/>
      <c r="C315" s="54"/>
      <c r="D315" s="4"/>
      <c r="E315" s="4"/>
      <c r="F315" s="4"/>
    </row>
    <row r="316" spans="2:6">
      <c r="B316" s="29"/>
      <c r="C316" s="54"/>
      <c r="D316" s="4"/>
      <c r="E316" s="4"/>
      <c r="F316" s="4"/>
    </row>
    <row r="317" spans="2:6">
      <c r="B317" s="29"/>
      <c r="C317" s="54"/>
      <c r="D317" s="4"/>
      <c r="E317" s="4"/>
      <c r="F317" s="4"/>
    </row>
    <row r="318" spans="2:6">
      <c r="B318" s="29"/>
      <c r="C318" s="54"/>
      <c r="D318" s="4"/>
      <c r="E318" s="4"/>
      <c r="F318" s="4"/>
    </row>
    <row r="319" spans="2:6">
      <c r="B319" s="29"/>
      <c r="C319" s="54"/>
      <c r="D319" s="4"/>
      <c r="E319" s="4"/>
      <c r="F319" s="4"/>
    </row>
    <row r="320" spans="2:6">
      <c r="B320" s="29"/>
      <c r="C320" s="54"/>
      <c r="D320" s="4"/>
      <c r="E320" s="4"/>
      <c r="F320" s="4"/>
    </row>
    <row r="321" spans="1:12">
      <c r="B321" s="29"/>
      <c r="C321" s="54"/>
      <c r="D321" s="4"/>
      <c r="E321" s="4"/>
      <c r="F321" s="4"/>
    </row>
    <row r="322" spans="1:12">
      <c r="B322" s="29"/>
      <c r="C322" s="54"/>
      <c r="D322" s="4"/>
      <c r="E322" s="4"/>
      <c r="F322" s="4"/>
    </row>
    <row r="323" spans="1:12">
      <c r="B323" s="29"/>
      <c r="C323" s="54"/>
      <c r="D323" s="4"/>
      <c r="E323" s="4"/>
      <c r="F323" s="4"/>
    </row>
    <row r="324" spans="1:12">
      <c r="B324" s="29"/>
      <c r="C324" s="54"/>
      <c r="D324" s="4"/>
      <c r="E324" s="4"/>
      <c r="F324" s="4"/>
    </row>
    <row r="325" spans="1:12">
      <c r="B325" s="29"/>
      <c r="C325" s="54"/>
      <c r="D325" s="4"/>
      <c r="E325" s="4"/>
      <c r="F325" s="4"/>
    </row>
    <row r="326" spans="1:12">
      <c r="B326" s="29"/>
      <c r="C326" s="54"/>
      <c r="D326" s="4"/>
      <c r="E326" s="4"/>
      <c r="F326" s="4"/>
    </row>
    <row r="327" spans="1:12">
      <c r="B327" s="29"/>
      <c r="C327" s="54"/>
      <c r="D327" s="4"/>
      <c r="E327" s="4"/>
      <c r="F327" s="4"/>
    </row>
    <row r="328" spans="1:12">
      <c r="B328" s="29"/>
      <c r="C328" s="54"/>
      <c r="D328" s="4"/>
      <c r="E328" s="4"/>
      <c r="F328" s="4"/>
    </row>
    <row r="329" spans="1:12">
      <c r="B329" s="29"/>
      <c r="C329" s="54"/>
      <c r="D329" s="4"/>
      <c r="E329" s="4"/>
      <c r="F329" s="4"/>
    </row>
    <row r="330" spans="1:12">
      <c r="B330" s="29"/>
      <c r="C330" s="54"/>
      <c r="D330" s="4"/>
      <c r="E330" s="4"/>
      <c r="F330" s="4"/>
    </row>
    <row r="331" spans="1:12">
      <c r="B331" s="29"/>
      <c r="C331" s="9" t="s">
        <v>1</v>
      </c>
      <c r="D331" s="10" t="s">
        <v>2</v>
      </c>
      <c r="E331" s="11"/>
      <c r="F331" s="11"/>
    </row>
    <row r="332" spans="1:12">
      <c r="B332" s="29"/>
      <c r="C332" s="54"/>
      <c r="D332" s="4"/>
      <c r="E332" s="4"/>
      <c r="F332" s="4"/>
    </row>
    <row r="333" spans="1:12">
      <c r="C333" s="13" t="s">
        <v>229</v>
      </c>
      <c r="D333" s="3"/>
      <c r="E333" s="4"/>
      <c r="F333" s="4"/>
    </row>
    <row r="334" spans="1:12">
      <c r="A334" s="38"/>
      <c r="B334" s="16" t="s">
        <v>5</v>
      </c>
      <c r="C334" s="17" t="s">
        <v>6</v>
      </c>
      <c r="D334" s="18" t="s">
        <v>7</v>
      </c>
      <c r="E334" s="18"/>
      <c r="F334" s="18"/>
      <c r="G334" s="19" t="s">
        <v>8</v>
      </c>
      <c r="H334" s="20" t="s">
        <v>9</v>
      </c>
      <c r="I334" s="15" t="s">
        <v>129</v>
      </c>
      <c r="J334" s="21" t="s">
        <v>11</v>
      </c>
      <c r="K334" s="22" t="s">
        <v>156</v>
      </c>
      <c r="L334" s="22" t="s">
        <v>13</v>
      </c>
    </row>
    <row r="335" spans="1:12">
      <c r="A335" s="38">
        <v>1</v>
      </c>
      <c r="B335" s="18">
        <v>1980101</v>
      </c>
      <c r="C335" s="23" t="s">
        <v>230</v>
      </c>
      <c r="D335" s="18">
        <v>801</v>
      </c>
      <c r="E335" s="18"/>
      <c r="F335" s="18"/>
      <c r="G335" s="19">
        <v>934000</v>
      </c>
      <c r="H335" s="20">
        <v>43439</v>
      </c>
      <c r="I335" s="15" t="s">
        <v>15</v>
      </c>
      <c r="J335" s="21" t="s">
        <v>16</v>
      </c>
      <c r="K335" s="22">
        <f>493500</f>
        <v>493500</v>
      </c>
      <c r="L335" s="22"/>
    </row>
    <row r="336" spans="1:12">
      <c r="A336" s="38">
        <v>2</v>
      </c>
      <c r="B336" s="18">
        <v>1980102</v>
      </c>
      <c r="C336" s="23" t="s">
        <v>231</v>
      </c>
      <c r="D336" s="18">
        <v>801</v>
      </c>
      <c r="E336" s="18"/>
      <c r="F336" s="18"/>
      <c r="G336" s="19">
        <v>934000</v>
      </c>
      <c r="H336" s="20">
        <v>43437</v>
      </c>
      <c r="I336" s="15" t="s">
        <v>15</v>
      </c>
      <c r="J336" s="21" t="s">
        <v>16</v>
      </c>
      <c r="K336" s="22">
        <f t="shared" ref="K336:K361" si="9">493500</f>
        <v>493500</v>
      </c>
      <c r="L336" s="22"/>
    </row>
    <row r="337" spans="1:12" ht="13.5" customHeight="1">
      <c r="A337" s="38">
        <v>3</v>
      </c>
      <c r="B337" s="18">
        <v>1980103</v>
      </c>
      <c r="C337" s="23" t="s">
        <v>232</v>
      </c>
      <c r="D337" s="18">
        <v>801</v>
      </c>
      <c r="E337" s="18"/>
      <c r="F337" s="18"/>
      <c r="G337" s="19">
        <v>934000</v>
      </c>
      <c r="H337" s="20">
        <v>43439</v>
      </c>
      <c r="I337" s="15" t="s">
        <v>15</v>
      </c>
      <c r="J337" s="21" t="s">
        <v>16</v>
      </c>
      <c r="K337" s="22">
        <f t="shared" si="9"/>
        <v>493500</v>
      </c>
      <c r="L337" s="22"/>
    </row>
    <row r="338" spans="1:12">
      <c r="A338" s="38">
        <v>4</v>
      </c>
      <c r="B338" s="18">
        <v>1980104</v>
      </c>
      <c r="C338" s="23" t="s">
        <v>233</v>
      </c>
      <c r="D338" s="18">
        <v>801</v>
      </c>
      <c r="E338" s="18"/>
      <c r="F338" s="18"/>
      <c r="G338" s="19">
        <v>934000</v>
      </c>
      <c r="H338" s="20">
        <v>43438</v>
      </c>
      <c r="I338" s="15" t="s">
        <v>15</v>
      </c>
      <c r="J338" s="21" t="s">
        <v>16</v>
      </c>
      <c r="K338" s="22">
        <f t="shared" si="9"/>
        <v>493500</v>
      </c>
      <c r="L338" s="22"/>
    </row>
    <row r="339" spans="1:12">
      <c r="A339" s="38">
        <v>5</v>
      </c>
      <c r="B339" s="18">
        <v>1980105</v>
      </c>
      <c r="C339" s="23" t="s">
        <v>234</v>
      </c>
      <c r="D339" s="18">
        <v>801</v>
      </c>
      <c r="E339" s="18"/>
      <c r="F339" s="18"/>
      <c r="G339" s="19">
        <v>934000</v>
      </c>
      <c r="H339" s="20">
        <v>43439</v>
      </c>
      <c r="I339" s="15" t="s">
        <v>15</v>
      </c>
      <c r="J339" s="21" t="s">
        <v>16</v>
      </c>
      <c r="K339" s="22">
        <f t="shared" si="9"/>
        <v>493500</v>
      </c>
      <c r="L339" s="22"/>
    </row>
    <row r="340" spans="1:12">
      <c r="A340" s="38">
        <v>6</v>
      </c>
      <c r="B340" s="18">
        <v>1980106</v>
      </c>
      <c r="C340" s="23" t="s">
        <v>235</v>
      </c>
      <c r="D340" s="18">
        <v>801</v>
      </c>
      <c r="E340" s="18"/>
      <c r="F340" s="18"/>
      <c r="G340" s="19">
        <v>1009709</v>
      </c>
      <c r="H340" s="20">
        <v>43439</v>
      </c>
      <c r="I340" s="15" t="s">
        <v>15</v>
      </c>
      <c r="J340" s="21" t="s">
        <v>16</v>
      </c>
      <c r="K340" s="22">
        <f t="shared" si="9"/>
        <v>493500</v>
      </c>
      <c r="L340" s="22"/>
    </row>
    <row r="341" spans="1:12">
      <c r="A341" s="38">
        <v>7</v>
      </c>
      <c r="B341" s="18">
        <v>1980107</v>
      </c>
      <c r="C341" s="23" t="s">
        <v>236</v>
      </c>
      <c r="D341" s="18">
        <v>801</v>
      </c>
      <c r="E341" s="18"/>
      <c r="F341" s="18"/>
      <c r="G341" s="19">
        <v>934000</v>
      </c>
      <c r="H341" s="20">
        <v>43438</v>
      </c>
      <c r="I341" s="15" t="s">
        <v>15</v>
      </c>
      <c r="J341" s="21" t="s">
        <v>16</v>
      </c>
      <c r="K341" s="22">
        <f t="shared" si="9"/>
        <v>493500</v>
      </c>
      <c r="L341" s="22"/>
    </row>
    <row r="342" spans="1:12">
      <c r="A342" s="38">
        <v>8</v>
      </c>
      <c r="B342" s="18">
        <v>1980108</v>
      </c>
      <c r="C342" s="23" t="s">
        <v>237</v>
      </c>
      <c r="D342" s="24">
        <v>801</v>
      </c>
      <c r="E342" s="24"/>
      <c r="F342" s="24"/>
      <c r="G342" s="19">
        <v>1044000</v>
      </c>
      <c r="H342" s="20">
        <v>43479</v>
      </c>
      <c r="I342" s="15" t="s">
        <v>15</v>
      </c>
      <c r="J342" s="21" t="s">
        <v>16</v>
      </c>
      <c r="K342" s="22">
        <f t="shared" si="9"/>
        <v>493500</v>
      </c>
      <c r="L342" s="22"/>
    </row>
    <row r="343" spans="1:12">
      <c r="A343" s="38">
        <v>9</v>
      </c>
      <c r="B343" s="18">
        <v>1980110</v>
      </c>
      <c r="C343" s="23" t="s">
        <v>238</v>
      </c>
      <c r="D343" s="18">
        <v>801</v>
      </c>
      <c r="E343" s="18"/>
      <c r="F343" s="18"/>
      <c r="G343" s="19">
        <f>572000+399360</f>
        <v>971360</v>
      </c>
      <c r="H343" s="20">
        <v>43439</v>
      </c>
      <c r="I343" s="15">
        <v>14812</v>
      </c>
      <c r="J343" s="21" t="s">
        <v>16</v>
      </c>
      <c r="K343" s="22">
        <f t="shared" si="9"/>
        <v>493500</v>
      </c>
      <c r="L343" s="22"/>
    </row>
    <row r="344" spans="1:12">
      <c r="A344" s="38">
        <v>10</v>
      </c>
      <c r="B344" s="18">
        <v>1980111</v>
      </c>
      <c r="C344" s="23" t="s">
        <v>239</v>
      </c>
      <c r="D344" s="18">
        <v>801</v>
      </c>
      <c r="E344" s="18"/>
      <c r="F344" s="18"/>
      <c r="G344" s="19">
        <v>1009709</v>
      </c>
      <c r="H344" s="20">
        <v>43437</v>
      </c>
      <c r="I344" s="15" t="s">
        <v>15</v>
      </c>
      <c r="J344" s="21" t="s">
        <v>16</v>
      </c>
      <c r="K344" s="22">
        <f t="shared" si="9"/>
        <v>493500</v>
      </c>
      <c r="L344" s="22"/>
    </row>
    <row r="345" spans="1:12">
      <c r="A345" s="38">
        <v>11</v>
      </c>
      <c r="B345" s="18">
        <v>1980113</v>
      </c>
      <c r="C345" s="23" t="s">
        <v>240</v>
      </c>
      <c r="D345" s="18">
        <v>801</v>
      </c>
      <c r="E345" s="18"/>
      <c r="F345" s="18"/>
      <c r="G345" s="19">
        <v>934000</v>
      </c>
      <c r="H345" s="20">
        <v>43439</v>
      </c>
      <c r="I345" s="15">
        <v>14814</v>
      </c>
      <c r="J345" s="21" t="s">
        <v>16</v>
      </c>
      <c r="K345" s="22">
        <f t="shared" si="9"/>
        <v>493500</v>
      </c>
      <c r="L345" s="22"/>
    </row>
    <row r="346" spans="1:12">
      <c r="A346" s="38">
        <v>12</v>
      </c>
      <c r="B346" s="18">
        <v>1980114</v>
      </c>
      <c r="C346" s="23" t="s">
        <v>241</v>
      </c>
      <c r="D346" s="18">
        <v>801</v>
      </c>
      <c r="E346" s="18"/>
      <c r="F346" s="18"/>
      <c r="G346" s="19">
        <v>934000</v>
      </c>
      <c r="H346" s="20">
        <v>43438</v>
      </c>
      <c r="I346" s="15" t="s">
        <v>15</v>
      </c>
      <c r="J346" s="21" t="s">
        <v>16</v>
      </c>
      <c r="K346" s="22">
        <f t="shared" si="9"/>
        <v>493500</v>
      </c>
      <c r="L346" s="22"/>
    </row>
    <row r="347" spans="1:12">
      <c r="A347" s="38">
        <v>13</v>
      </c>
      <c r="B347" s="18">
        <v>1980115</v>
      </c>
      <c r="C347" s="23" t="s">
        <v>242</v>
      </c>
      <c r="D347" s="18">
        <v>801</v>
      </c>
      <c r="E347" s="18"/>
      <c r="F347" s="18"/>
      <c r="G347" s="19">
        <v>934000</v>
      </c>
      <c r="H347" s="20">
        <v>43430</v>
      </c>
      <c r="I347" s="15" t="s">
        <v>15</v>
      </c>
      <c r="J347" s="21" t="s">
        <v>16</v>
      </c>
      <c r="K347" s="22">
        <f t="shared" si="9"/>
        <v>493500</v>
      </c>
      <c r="L347" s="22">
        <v>267000</v>
      </c>
    </row>
    <row r="348" spans="1:12">
      <c r="A348" s="38">
        <v>14</v>
      </c>
      <c r="B348" s="18">
        <v>1980116</v>
      </c>
      <c r="C348" s="23" t="s">
        <v>243</v>
      </c>
      <c r="D348" s="18">
        <v>801</v>
      </c>
      <c r="E348" s="18"/>
      <c r="F348" s="18"/>
      <c r="G348" s="19">
        <v>934000</v>
      </c>
      <c r="H348" s="20">
        <v>43431</v>
      </c>
      <c r="I348" s="15" t="s">
        <v>15</v>
      </c>
      <c r="J348" s="21" t="s">
        <v>16</v>
      </c>
      <c r="K348" s="22">
        <f t="shared" si="9"/>
        <v>493500</v>
      </c>
      <c r="L348" s="22"/>
    </row>
    <row r="349" spans="1:12">
      <c r="A349" s="38">
        <v>15</v>
      </c>
      <c r="B349" s="18">
        <v>1980117</v>
      </c>
      <c r="C349" s="23" t="s">
        <v>244</v>
      </c>
      <c r="D349" s="18">
        <v>801</v>
      </c>
      <c r="E349" s="18"/>
      <c r="F349" s="18"/>
      <c r="G349" s="19">
        <v>934000</v>
      </c>
      <c r="H349" s="20">
        <v>43439</v>
      </c>
      <c r="I349" s="15" t="s">
        <v>15</v>
      </c>
      <c r="J349" s="21" t="s">
        <v>16</v>
      </c>
      <c r="K349" s="22">
        <f t="shared" si="9"/>
        <v>493500</v>
      </c>
      <c r="L349" s="22"/>
    </row>
    <row r="350" spans="1:12">
      <c r="A350" s="38">
        <v>16</v>
      </c>
      <c r="B350" s="18">
        <v>1980119</v>
      </c>
      <c r="C350" s="23" t="s">
        <v>245</v>
      </c>
      <c r="D350" s="18">
        <v>801</v>
      </c>
      <c r="E350" s="18"/>
      <c r="F350" s="18"/>
      <c r="G350" s="19">
        <v>934000</v>
      </c>
      <c r="H350" s="20">
        <v>43437</v>
      </c>
      <c r="I350" s="15" t="s">
        <v>15</v>
      </c>
      <c r="J350" s="21" t="s">
        <v>16</v>
      </c>
      <c r="K350" s="22">
        <f t="shared" si="9"/>
        <v>493500</v>
      </c>
      <c r="L350" s="22"/>
    </row>
    <row r="351" spans="1:12">
      <c r="A351" s="38">
        <v>17</v>
      </c>
      <c r="B351" s="18">
        <v>1980120</v>
      </c>
      <c r="C351" s="23" t="s">
        <v>246</v>
      </c>
      <c r="D351" s="18">
        <v>801</v>
      </c>
      <c r="E351" s="18"/>
      <c r="F351" s="18"/>
      <c r="G351" s="19">
        <v>934000</v>
      </c>
      <c r="H351" s="20">
        <v>43438</v>
      </c>
      <c r="I351" s="15" t="s">
        <v>15</v>
      </c>
      <c r="J351" s="21" t="s">
        <v>16</v>
      </c>
      <c r="K351" s="22">
        <f t="shared" si="9"/>
        <v>493500</v>
      </c>
      <c r="L351" s="22">
        <v>267000</v>
      </c>
    </row>
    <row r="352" spans="1:12">
      <c r="A352" s="38">
        <v>18</v>
      </c>
      <c r="B352" s="18">
        <v>1980121</v>
      </c>
      <c r="C352" s="23" t="s">
        <v>247</v>
      </c>
      <c r="D352" s="18">
        <v>801</v>
      </c>
      <c r="E352" s="18"/>
      <c r="F352" s="18"/>
      <c r="G352" s="19">
        <v>934000</v>
      </c>
      <c r="H352" s="20">
        <v>43438</v>
      </c>
      <c r="I352" s="15" t="s">
        <v>15</v>
      </c>
      <c r="J352" s="21" t="s">
        <v>248</v>
      </c>
      <c r="K352" s="22">
        <f t="shared" si="9"/>
        <v>493500</v>
      </c>
      <c r="L352" s="22"/>
    </row>
    <row r="353" spans="1:12">
      <c r="A353" s="38">
        <v>19</v>
      </c>
      <c r="B353" s="18">
        <v>1980122</v>
      </c>
      <c r="C353" s="23" t="s">
        <v>249</v>
      </c>
      <c r="D353" s="24">
        <v>801</v>
      </c>
      <c r="E353" s="24"/>
      <c r="F353" s="24"/>
      <c r="G353" s="19">
        <f>1009709</f>
        <v>1009709</v>
      </c>
      <c r="H353" s="20">
        <v>43495</v>
      </c>
      <c r="I353" s="15" t="s">
        <v>15</v>
      </c>
      <c r="J353" s="21" t="s">
        <v>248</v>
      </c>
      <c r="K353" s="22">
        <f t="shared" si="9"/>
        <v>493500</v>
      </c>
      <c r="L353" s="22"/>
    </row>
    <row r="354" spans="1:12">
      <c r="A354" s="38">
        <v>20</v>
      </c>
      <c r="B354" s="18">
        <v>1980126</v>
      </c>
      <c r="C354" s="23" t="s">
        <v>250</v>
      </c>
      <c r="D354" s="18">
        <v>801</v>
      </c>
      <c r="E354" s="18"/>
      <c r="F354" s="18"/>
      <c r="G354" s="19">
        <v>934000</v>
      </c>
      <c r="H354" s="20">
        <v>43435</v>
      </c>
      <c r="I354" s="15" t="s">
        <v>15</v>
      </c>
      <c r="J354" s="21" t="s">
        <v>16</v>
      </c>
      <c r="K354" s="22">
        <f t="shared" si="9"/>
        <v>493500</v>
      </c>
      <c r="L354" s="22"/>
    </row>
    <row r="355" spans="1:12">
      <c r="A355" s="38">
        <v>21</v>
      </c>
      <c r="B355" s="18">
        <v>1980127</v>
      </c>
      <c r="C355" s="23" t="s">
        <v>251</v>
      </c>
      <c r="D355" s="24">
        <v>801</v>
      </c>
      <c r="E355" s="24"/>
      <c r="F355" s="24"/>
      <c r="G355" s="19">
        <v>934000</v>
      </c>
      <c r="H355" s="20">
        <v>43495</v>
      </c>
      <c r="I355" s="15">
        <v>14831</v>
      </c>
      <c r="J355" s="21"/>
      <c r="K355" s="22">
        <f t="shared" si="9"/>
        <v>493500</v>
      </c>
      <c r="L355" s="22"/>
    </row>
    <row r="356" spans="1:12">
      <c r="A356" s="38">
        <v>22</v>
      </c>
      <c r="B356" s="18">
        <v>1980128</v>
      </c>
      <c r="C356" s="23" t="s">
        <v>252</v>
      </c>
      <c r="D356" s="18">
        <v>801</v>
      </c>
      <c r="E356" s="18"/>
      <c r="F356" s="18"/>
      <c r="G356" s="19">
        <v>1009709</v>
      </c>
      <c r="H356" s="20">
        <v>43438</v>
      </c>
      <c r="I356" s="15" t="s">
        <v>15</v>
      </c>
      <c r="J356" s="21" t="s">
        <v>16</v>
      </c>
      <c r="K356" s="22">
        <f t="shared" si="9"/>
        <v>493500</v>
      </c>
      <c r="L356" s="22"/>
    </row>
    <row r="357" spans="1:12">
      <c r="A357" s="38">
        <v>23</v>
      </c>
      <c r="B357" s="18">
        <v>1980129</v>
      </c>
      <c r="C357" s="23" t="s">
        <v>253</v>
      </c>
      <c r="D357" s="18">
        <v>801</v>
      </c>
      <c r="E357" s="18"/>
      <c r="F357" s="18"/>
      <c r="G357" s="19">
        <v>934000</v>
      </c>
      <c r="H357" s="20">
        <v>43435</v>
      </c>
      <c r="I357" s="15" t="s">
        <v>15</v>
      </c>
      <c r="J357" s="21" t="s">
        <v>16</v>
      </c>
      <c r="K357" s="22">
        <f t="shared" si="9"/>
        <v>493500</v>
      </c>
      <c r="L357" s="22"/>
    </row>
    <row r="358" spans="1:12">
      <c r="A358" s="38">
        <v>24</v>
      </c>
      <c r="B358" s="18">
        <v>1980130</v>
      </c>
      <c r="C358" s="23" t="s">
        <v>254</v>
      </c>
      <c r="D358" s="18">
        <v>801</v>
      </c>
      <c r="E358" s="18"/>
      <c r="F358" s="18"/>
      <c r="G358" s="19">
        <v>934000</v>
      </c>
      <c r="H358" s="20">
        <v>43439</v>
      </c>
      <c r="I358" s="15" t="s">
        <v>15</v>
      </c>
      <c r="J358" s="21" t="s">
        <v>16</v>
      </c>
      <c r="K358" s="22">
        <f t="shared" si="9"/>
        <v>493500</v>
      </c>
      <c r="L358" s="22"/>
    </row>
    <row r="359" spans="1:12">
      <c r="A359" s="38">
        <v>25</v>
      </c>
      <c r="B359" s="18">
        <v>1980131</v>
      </c>
      <c r="C359" s="23" t="s">
        <v>255</v>
      </c>
      <c r="D359" s="18">
        <v>801</v>
      </c>
      <c r="E359" s="18"/>
      <c r="F359" s="18"/>
      <c r="G359" s="19">
        <v>934000</v>
      </c>
      <c r="H359" s="20">
        <v>43439</v>
      </c>
      <c r="I359" s="15" t="s">
        <v>15</v>
      </c>
      <c r="J359" s="21" t="s">
        <v>16</v>
      </c>
      <c r="K359" s="22">
        <f t="shared" si="9"/>
        <v>493500</v>
      </c>
      <c r="L359" s="22"/>
    </row>
    <row r="360" spans="1:12">
      <c r="A360" s="38">
        <v>26</v>
      </c>
      <c r="B360" s="18">
        <v>1980132</v>
      </c>
      <c r="C360" s="23" t="s">
        <v>256</v>
      </c>
      <c r="D360" s="18">
        <v>801</v>
      </c>
      <c r="E360" s="18"/>
      <c r="F360" s="18"/>
      <c r="G360" s="19">
        <v>934000</v>
      </c>
      <c r="H360" s="20">
        <v>43438</v>
      </c>
      <c r="I360" s="15" t="s">
        <v>15</v>
      </c>
      <c r="J360" s="21" t="s">
        <v>16</v>
      </c>
      <c r="K360" s="22">
        <f t="shared" si="9"/>
        <v>493500</v>
      </c>
      <c r="L360" s="22">
        <v>267000</v>
      </c>
    </row>
    <row r="361" spans="1:12">
      <c r="A361" s="38">
        <v>27</v>
      </c>
      <c r="B361" s="18">
        <v>1980133</v>
      </c>
      <c r="C361" s="23" t="s">
        <v>257</v>
      </c>
      <c r="D361" s="18">
        <v>801</v>
      </c>
      <c r="E361" s="18"/>
      <c r="F361" s="18"/>
      <c r="G361" s="19">
        <v>934000</v>
      </c>
      <c r="H361" s="20">
        <v>43438</v>
      </c>
      <c r="I361" s="15" t="s">
        <v>15</v>
      </c>
      <c r="J361" s="21" t="s">
        <v>16</v>
      </c>
      <c r="K361" s="22">
        <f t="shared" si="9"/>
        <v>493500</v>
      </c>
      <c r="L361" s="22"/>
    </row>
    <row r="362" spans="1:12">
      <c r="A362" s="38">
        <v>28</v>
      </c>
      <c r="B362" s="18">
        <v>8</v>
      </c>
      <c r="C362" s="23" t="s">
        <v>258</v>
      </c>
      <c r="D362" s="18">
        <v>801</v>
      </c>
      <c r="E362" s="15"/>
      <c r="F362" s="15"/>
      <c r="G362" s="22">
        <v>720000</v>
      </c>
      <c r="H362" s="37">
        <v>43486</v>
      </c>
      <c r="I362" s="15">
        <v>14756</v>
      </c>
      <c r="J362" s="21"/>
      <c r="K362" s="22">
        <v>493500</v>
      </c>
      <c r="L362" s="22"/>
    </row>
    <row r="363" spans="1:12">
      <c r="A363" s="38">
        <v>29</v>
      </c>
      <c r="B363" s="18">
        <v>11</v>
      </c>
      <c r="C363" s="23" t="s">
        <v>259</v>
      </c>
      <c r="D363" s="18">
        <v>801</v>
      </c>
      <c r="E363" s="15"/>
      <c r="F363" s="15"/>
      <c r="G363" s="19">
        <f>230000+180000</f>
        <v>410000</v>
      </c>
      <c r="H363" s="20">
        <v>43128</v>
      </c>
      <c r="I363" s="15">
        <v>14773</v>
      </c>
      <c r="J363" s="21" t="s">
        <v>260</v>
      </c>
      <c r="K363" s="52">
        <v>230000</v>
      </c>
      <c r="L363" s="22"/>
    </row>
    <row r="364" spans="1:12">
      <c r="A364" s="38">
        <v>30</v>
      </c>
      <c r="B364" s="18">
        <v>12</v>
      </c>
      <c r="C364" s="38" t="s">
        <v>261</v>
      </c>
      <c r="D364" s="18">
        <v>801</v>
      </c>
      <c r="E364" s="15"/>
      <c r="F364" s="15"/>
      <c r="G364" s="19">
        <f>230000+200000</f>
        <v>430000</v>
      </c>
      <c r="H364" s="20">
        <v>43494</v>
      </c>
      <c r="I364" s="15">
        <v>14776</v>
      </c>
      <c r="J364" s="21" t="s">
        <v>260</v>
      </c>
      <c r="K364" s="52">
        <v>230000</v>
      </c>
      <c r="L364" s="22"/>
    </row>
    <row r="365" spans="1:12">
      <c r="A365" s="38">
        <v>31</v>
      </c>
      <c r="B365" s="18">
        <v>13</v>
      </c>
      <c r="C365" s="23" t="s">
        <v>262</v>
      </c>
      <c r="D365" s="18">
        <v>801</v>
      </c>
      <c r="E365" s="15"/>
      <c r="F365" s="15"/>
      <c r="G365" s="19">
        <f>230000+200000</f>
        <v>430000</v>
      </c>
      <c r="H365" s="20">
        <v>43494</v>
      </c>
      <c r="I365" s="15">
        <v>14783</v>
      </c>
      <c r="J365" s="21" t="s">
        <v>260</v>
      </c>
      <c r="K365" s="52">
        <v>230000</v>
      </c>
      <c r="L365" s="22"/>
    </row>
    <row r="366" spans="1:12">
      <c r="A366" s="38">
        <v>32</v>
      </c>
      <c r="B366" s="18">
        <v>14</v>
      </c>
      <c r="C366" s="23" t="s">
        <v>263</v>
      </c>
      <c r="D366" s="18">
        <v>801</v>
      </c>
      <c r="E366" s="15"/>
      <c r="F366" s="15"/>
      <c r="G366" s="19">
        <f>230000+200000</f>
        <v>430000</v>
      </c>
      <c r="H366" s="20">
        <v>43495</v>
      </c>
      <c r="I366" s="15">
        <v>14787</v>
      </c>
      <c r="J366" s="21" t="s">
        <v>260</v>
      </c>
      <c r="K366" s="52">
        <v>230000</v>
      </c>
      <c r="L366" s="22"/>
    </row>
    <row r="367" spans="1:12">
      <c r="B367" s="4"/>
      <c r="C367" s="41"/>
      <c r="D367" s="2"/>
      <c r="E367" s="2"/>
      <c r="F367" s="2"/>
      <c r="K367" s="55"/>
    </row>
    <row r="368" spans="1:12">
      <c r="A368" s="2"/>
      <c r="B368" s="4"/>
      <c r="C368" s="74"/>
      <c r="D368" s="4"/>
      <c r="E368" s="4"/>
      <c r="F368" s="4"/>
    </row>
    <row r="369" spans="1:12">
      <c r="A369" s="2"/>
      <c r="B369" s="4"/>
      <c r="C369" s="43"/>
      <c r="D369" s="4"/>
      <c r="E369" s="4"/>
      <c r="F369" s="4"/>
    </row>
    <row r="370" spans="1:12">
      <c r="A370" s="2"/>
      <c r="B370" s="4"/>
      <c r="C370" s="41"/>
      <c r="D370" s="4"/>
      <c r="E370" s="4"/>
      <c r="F370" s="4"/>
    </row>
    <row r="371" spans="1:12">
      <c r="A371" s="2"/>
      <c r="B371" s="75">
        <v>1</v>
      </c>
      <c r="D371" s="2"/>
      <c r="E371" s="2"/>
      <c r="F371" s="2"/>
      <c r="G371" s="76">
        <f>625708+350000</f>
        <v>975708</v>
      </c>
      <c r="H371" s="37">
        <v>43439</v>
      </c>
      <c r="I371" s="15">
        <v>14715</v>
      </c>
      <c r="J371" s="21"/>
      <c r="K371" s="22">
        <v>493500</v>
      </c>
      <c r="L371" s="22"/>
    </row>
    <row r="372" spans="1:12">
      <c r="A372" s="2"/>
      <c r="B372" s="75">
        <v>2</v>
      </c>
      <c r="D372" s="2"/>
      <c r="E372" s="2"/>
      <c r="F372" s="2"/>
      <c r="G372" s="76">
        <f>612868+450000</f>
        <v>1062868</v>
      </c>
      <c r="H372" s="37">
        <v>43341</v>
      </c>
      <c r="I372" s="15">
        <v>14586</v>
      </c>
      <c r="J372" s="21"/>
      <c r="K372" s="22">
        <v>493500</v>
      </c>
      <c r="L372" s="22"/>
    </row>
    <row r="373" spans="1:12">
      <c r="A373" s="2"/>
      <c r="B373" s="75">
        <v>3</v>
      </c>
      <c r="D373" s="2"/>
      <c r="E373" s="2"/>
      <c r="F373" s="2"/>
      <c r="G373" s="76">
        <f>612868+350000</f>
        <v>962868</v>
      </c>
      <c r="H373" s="37">
        <v>43397</v>
      </c>
      <c r="I373" s="15">
        <v>14600</v>
      </c>
      <c r="J373" s="21"/>
      <c r="K373" s="22">
        <v>493500</v>
      </c>
      <c r="L373" s="22">
        <v>267000</v>
      </c>
    </row>
    <row r="374" spans="1:12">
      <c r="A374" s="2"/>
      <c r="B374" s="75">
        <v>4</v>
      </c>
      <c r="D374" s="2"/>
      <c r="E374" s="2"/>
      <c r="F374" s="2"/>
      <c r="G374" s="76">
        <f>625708+350000</f>
        <v>975708</v>
      </c>
      <c r="H374" s="37">
        <v>43447</v>
      </c>
      <c r="I374" s="15">
        <v>14721</v>
      </c>
      <c r="J374" s="21"/>
      <c r="K374" s="22">
        <v>493500</v>
      </c>
      <c r="L374" s="22"/>
    </row>
    <row r="375" spans="1:12">
      <c r="A375" s="2"/>
      <c r="B375" s="75">
        <v>5</v>
      </c>
      <c r="D375" s="2"/>
      <c r="E375" s="2"/>
      <c r="F375" s="2"/>
      <c r="G375" s="76">
        <f>625708+350000</f>
        <v>975708</v>
      </c>
      <c r="H375" s="37">
        <v>43453</v>
      </c>
      <c r="I375" s="15">
        <v>14731</v>
      </c>
      <c r="J375" s="21"/>
      <c r="K375" s="22">
        <v>493500</v>
      </c>
      <c r="L375" s="22"/>
    </row>
    <row r="376" spans="1:12">
      <c r="A376" s="2"/>
      <c r="B376" s="75">
        <v>6</v>
      </c>
      <c r="D376" s="2"/>
      <c r="E376" s="2"/>
      <c r="F376" s="2"/>
      <c r="G376" s="76">
        <f>625708+350000</f>
        <v>975708</v>
      </c>
      <c r="H376" s="37">
        <v>43480</v>
      </c>
      <c r="I376" s="15">
        <v>14734</v>
      </c>
      <c r="J376" s="21"/>
      <c r="K376" s="22">
        <v>493500</v>
      </c>
      <c r="L376" s="22"/>
    </row>
    <row r="377" spans="1:12">
      <c r="A377" s="2"/>
      <c r="B377" s="75">
        <v>7</v>
      </c>
      <c r="D377" s="2"/>
      <c r="E377" s="2"/>
      <c r="F377" s="2"/>
      <c r="G377" s="76">
        <v>748800</v>
      </c>
      <c r="H377" s="37">
        <v>43483</v>
      </c>
      <c r="I377" s="15">
        <v>14742</v>
      </c>
      <c r="J377" s="21"/>
      <c r="K377" s="22">
        <v>493500</v>
      </c>
      <c r="L377" s="22"/>
    </row>
    <row r="378" spans="1:12">
      <c r="A378" s="2"/>
      <c r="B378" s="75">
        <v>9</v>
      </c>
      <c r="D378" s="2"/>
      <c r="E378" s="2"/>
      <c r="F378" s="2"/>
      <c r="G378" s="76">
        <v>438410</v>
      </c>
      <c r="H378" s="37">
        <v>43488</v>
      </c>
      <c r="I378" s="15">
        <v>14759</v>
      </c>
      <c r="J378" s="21" t="s">
        <v>260</v>
      </c>
      <c r="K378" s="52">
        <f>230000</f>
        <v>230000</v>
      </c>
      <c r="L378" s="22"/>
    </row>
    <row r="379" spans="1:12">
      <c r="A379" s="2"/>
      <c r="B379" s="75">
        <v>10</v>
      </c>
      <c r="D379" s="2"/>
      <c r="E379" s="2"/>
      <c r="F379" s="2"/>
      <c r="G379" s="76">
        <f>625708+350000</f>
        <v>975708</v>
      </c>
      <c r="H379" s="37">
        <v>43489</v>
      </c>
      <c r="I379" s="15">
        <v>14765</v>
      </c>
      <c r="J379" s="21"/>
      <c r="K379" s="22">
        <v>493500</v>
      </c>
      <c r="L379" s="22"/>
    </row>
    <row r="384" spans="1:12">
      <c r="A384" s="2"/>
      <c r="B384" s="4"/>
      <c r="C384" s="41"/>
      <c r="D384" s="4"/>
      <c r="E384" s="4"/>
      <c r="F384" s="4"/>
    </row>
    <row r="385" spans="1:6">
      <c r="A385" s="2"/>
      <c r="B385" s="4"/>
      <c r="C385" s="41"/>
      <c r="D385" s="4"/>
      <c r="E385" s="4"/>
      <c r="F385" s="4"/>
    </row>
    <row r="386" spans="1:6">
      <c r="A386" s="2"/>
      <c r="B386" s="4"/>
      <c r="C386" s="41"/>
      <c r="D386" s="4"/>
      <c r="E386" s="4"/>
      <c r="F386" s="4"/>
    </row>
    <row r="387" spans="1:6">
      <c r="A387" s="2"/>
      <c r="B387" s="4"/>
      <c r="C387" s="41"/>
      <c r="D387" s="4"/>
      <c r="E387" s="4"/>
      <c r="F387" s="4"/>
    </row>
    <row r="388" spans="1:6">
      <c r="A388" s="2"/>
      <c r="B388" s="4"/>
      <c r="C388" s="41"/>
      <c r="D388" s="4"/>
      <c r="E388" s="4"/>
      <c r="F388" s="4"/>
    </row>
    <row r="389" spans="1:6">
      <c r="A389" s="2"/>
      <c r="B389" s="4"/>
      <c r="C389" s="41"/>
      <c r="D389" s="4"/>
      <c r="E389" s="4"/>
      <c r="F389" s="4"/>
    </row>
    <row r="390" spans="1:6">
      <c r="A390" s="2"/>
      <c r="B390" s="4"/>
      <c r="C390" s="41"/>
      <c r="D390" s="4"/>
      <c r="E390" s="4"/>
      <c r="F390" s="4"/>
    </row>
    <row r="391" spans="1:6">
      <c r="A391" s="2"/>
      <c r="B391" s="4"/>
      <c r="C391" s="41"/>
      <c r="D391" s="4"/>
      <c r="E391" s="4"/>
      <c r="F391" s="4"/>
    </row>
    <row r="392" spans="1:6">
      <c r="A392" s="2"/>
      <c r="B392" s="4"/>
      <c r="C392" s="41"/>
      <c r="D392" s="4"/>
      <c r="E392" s="4"/>
      <c r="F392" s="4"/>
    </row>
    <row r="393" spans="1:6">
      <c r="A393" s="2"/>
      <c r="B393" s="4"/>
      <c r="C393" s="41"/>
      <c r="D393" s="4"/>
      <c r="E393" s="4"/>
      <c r="F393" s="4"/>
    </row>
    <row r="394" spans="1:6">
      <c r="A394" s="2"/>
      <c r="B394" s="4"/>
      <c r="C394" s="41"/>
      <c r="D394" s="4"/>
      <c r="E394" s="4"/>
      <c r="F394" s="4"/>
    </row>
    <row r="395" spans="1:6">
      <c r="A395" s="2"/>
      <c r="B395" s="4"/>
      <c r="C395" s="41"/>
      <c r="D395" s="4"/>
      <c r="E395" s="4"/>
      <c r="F395" s="4"/>
    </row>
    <row r="396" spans="1:6">
      <c r="A396" s="2"/>
      <c r="B396" s="4"/>
      <c r="C396" s="41"/>
      <c r="D396" s="4"/>
      <c r="E396" s="4"/>
      <c r="F396" s="4"/>
    </row>
    <row r="397" spans="1:6">
      <c r="A397" s="2"/>
      <c r="B397" s="4"/>
      <c r="C397" s="9" t="s">
        <v>1</v>
      </c>
      <c r="D397" s="10" t="s">
        <v>2</v>
      </c>
      <c r="E397" s="11"/>
      <c r="F397" s="11"/>
    </row>
    <row r="398" spans="1:6">
      <c r="A398" s="2"/>
      <c r="B398" s="4"/>
      <c r="C398" s="41"/>
      <c r="D398" s="4"/>
      <c r="E398" s="4"/>
      <c r="F398" s="4"/>
    </row>
    <row r="399" spans="1:6">
      <c r="A399" s="2"/>
      <c r="B399" s="4"/>
      <c r="C399" s="56" t="s">
        <v>264</v>
      </c>
      <c r="D399" s="4"/>
      <c r="E399" s="4"/>
      <c r="F399" s="4"/>
    </row>
    <row r="400" spans="1:6">
      <c r="B400" s="4"/>
      <c r="C400" s="41"/>
      <c r="D400" s="4"/>
      <c r="E400" s="4"/>
      <c r="F400" s="4"/>
    </row>
    <row r="401" spans="1:12">
      <c r="B401" s="16" t="s">
        <v>5</v>
      </c>
      <c r="C401" s="17" t="s">
        <v>6</v>
      </c>
      <c r="D401" s="18" t="s">
        <v>7</v>
      </c>
      <c r="E401" s="18"/>
      <c r="F401" s="18"/>
      <c r="G401" s="19" t="s">
        <v>8</v>
      </c>
      <c r="H401" s="20" t="s">
        <v>9</v>
      </c>
      <c r="I401" s="15" t="s">
        <v>129</v>
      </c>
      <c r="J401" s="21" t="s">
        <v>11</v>
      </c>
      <c r="K401" s="22" t="s">
        <v>156</v>
      </c>
      <c r="L401" s="22" t="s">
        <v>13</v>
      </c>
    </row>
    <row r="402" spans="1:12">
      <c r="A402" s="38">
        <v>1</v>
      </c>
      <c r="B402" s="18">
        <v>1980201</v>
      </c>
      <c r="C402" s="23" t="s">
        <v>265</v>
      </c>
      <c r="D402" s="18">
        <v>802</v>
      </c>
      <c r="E402" s="18"/>
      <c r="F402" s="18"/>
      <c r="G402" s="19">
        <v>934000</v>
      </c>
      <c r="H402" s="20">
        <v>43438</v>
      </c>
      <c r="I402" s="15" t="s">
        <v>15</v>
      </c>
      <c r="J402" s="21" t="s">
        <v>16</v>
      </c>
      <c r="K402" s="22">
        <f>493500</f>
        <v>493500</v>
      </c>
      <c r="L402" s="22"/>
    </row>
    <row r="403" spans="1:12">
      <c r="A403" s="38">
        <v>2</v>
      </c>
      <c r="B403" s="18">
        <v>1980202</v>
      </c>
      <c r="C403" s="23" t="s">
        <v>266</v>
      </c>
      <c r="D403" s="18">
        <v>802</v>
      </c>
      <c r="E403" s="18"/>
      <c r="F403" s="18"/>
      <c r="G403" s="19">
        <v>934000</v>
      </c>
      <c r="H403" s="20">
        <v>43433</v>
      </c>
      <c r="I403" s="15" t="s">
        <v>15</v>
      </c>
      <c r="J403" s="21" t="s">
        <v>16</v>
      </c>
      <c r="K403" s="22">
        <f t="shared" ref="K403:K423" si="10">493500</f>
        <v>493500</v>
      </c>
      <c r="L403" s="22"/>
    </row>
    <row r="404" spans="1:12">
      <c r="A404" s="38">
        <v>3</v>
      </c>
      <c r="B404" s="18">
        <v>1980204</v>
      </c>
      <c r="C404" s="38" t="s">
        <v>267</v>
      </c>
      <c r="D404" s="18">
        <v>802</v>
      </c>
      <c r="E404" s="18"/>
      <c r="F404" s="18"/>
      <c r="G404" s="19">
        <v>934000</v>
      </c>
      <c r="H404" s="20">
        <v>43438</v>
      </c>
      <c r="I404" s="15" t="s">
        <v>15</v>
      </c>
      <c r="J404" s="21" t="s">
        <v>16</v>
      </c>
      <c r="K404" s="22">
        <f t="shared" si="10"/>
        <v>493500</v>
      </c>
      <c r="L404" s="22"/>
    </row>
    <row r="405" spans="1:12">
      <c r="A405" s="38">
        <v>4</v>
      </c>
      <c r="B405" s="18">
        <v>1980205</v>
      </c>
      <c r="C405" s="23" t="s">
        <v>268</v>
      </c>
      <c r="D405" s="18">
        <v>802</v>
      </c>
      <c r="E405" s="18"/>
      <c r="F405" s="18"/>
      <c r="G405" s="19">
        <f>572000+384000</f>
        <v>956000</v>
      </c>
      <c r="H405" s="20">
        <v>43425</v>
      </c>
      <c r="I405" s="15">
        <v>14687</v>
      </c>
      <c r="J405" s="21"/>
      <c r="K405" s="22">
        <f t="shared" si="10"/>
        <v>493500</v>
      </c>
      <c r="L405" s="22"/>
    </row>
    <row r="406" spans="1:12">
      <c r="A406" s="38">
        <v>5</v>
      </c>
      <c r="B406" s="18">
        <v>1980206</v>
      </c>
      <c r="C406" s="23" t="s">
        <v>269</v>
      </c>
      <c r="D406" s="18">
        <v>802</v>
      </c>
      <c r="E406" s="18"/>
      <c r="F406" s="18"/>
      <c r="G406" s="19">
        <v>934000</v>
      </c>
      <c r="H406" s="20">
        <v>43439</v>
      </c>
      <c r="I406" s="15" t="s">
        <v>15</v>
      </c>
      <c r="J406" s="21" t="s">
        <v>16</v>
      </c>
      <c r="K406" s="22">
        <f t="shared" si="10"/>
        <v>493500</v>
      </c>
      <c r="L406" s="22"/>
    </row>
    <row r="407" spans="1:12">
      <c r="A407" s="38">
        <v>6</v>
      </c>
      <c r="B407" s="18">
        <v>1980207</v>
      </c>
      <c r="C407" s="38" t="s">
        <v>270</v>
      </c>
      <c r="D407" s="18">
        <v>802</v>
      </c>
      <c r="E407" s="18"/>
      <c r="F407" s="18"/>
      <c r="G407" s="19">
        <v>934000</v>
      </c>
      <c r="H407" s="20">
        <v>43439</v>
      </c>
      <c r="I407" s="15" t="s">
        <v>15</v>
      </c>
      <c r="J407" s="21" t="s">
        <v>16</v>
      </c>
      <c r="K407" s="22">
        <f t="shared" si="10"/>
        <v>493500</v>
      </c>
      <c r="L407" s="22"/>
    </row>
    <row r="408" spans="1:12">
      <c r="A408" s="38">
        <v>7</v>
      </c>
      <c r="B408" s="18">
        <v>1980208</v>
      </c>
      <c r="C408" s="23" t="s">
        <v>271</v>
      </c>
      <c r="D408" s="18">
        <v>802</v>
      </c>
      <c r="E408" s="18"/>
      <c r="F408" s="18"/>
      <c r="G408" s="19">
        <v>934000</v>
      </c>
      <c r="H408" s="20">
        <v>43438</v>
      </c>
      <c r="I408" s="15" t="s">
        <v>15</v>
      </c>
      <c r="J408" s="21" t="s">
        <v>16</v>
      </c>
      <c r="K408" s="22">
        <f t="shared" si="10"/>
        <v>493500</v>
      </c>
      <c r="L408" s="22"/>
    </row>
    <row r="409" spans="1:12">
      <c r="A409" s="38">
        <v>8</v>
      </c>
      <c r="B409" s="18">
        <v>1980209</v>
      </c>
      <c r="C409" s="23" t="s">
        <v>272</v>
      </c>
      <c r="D409" s="18">
        <v>802</v>
      </c>
      <c r="E409" s="18"/>
      <c r="F409" s="18"/>
      <c r="G409" s="19">
        <v>934000</v>
      </c>
      <c r="H409" s="20">
        <v>43438</v>
      </c>
      <c r="I409" s="15" t="s">
        <v>15</v>
      </c>
      <c r="J409" s="21" t="s">
        <v>16</v>
      </c>
      <c r="K409" s="22">
        <f t="shared" si="10"/>
        <v>493500</v>
      </c>
      <c r="L409" s="22">
        <v>267000</v>
      </c>
    </row>
    <row r="410" spans="1:12">
      <c r="A410" s="38">
        <v>9</v>
      </c>
      <c r="B410" s="18">
        <v>1980210</v>
      </c>
      <c r="C410" s="23" t="s">
        <v>273</v>
      </c>
      <c r="D410" s="24">
        <v>802</v>
      </c>
      <c r="E410" s="24"/>
      <c r="F410" s="24"/>
      <c r="G410" s="19">
        <f>650736+399360</f>
        <v>1050096</v>
      </c>
      <c r="H410" s="20">
        <v>43497</v>
      </c>
      <c r="I410" s="15">
        <v>14850</v>
      </c>
      <c r="J410" s="15"/>
      <c r="K410" s="22">
        <f t="shared" si="10"/>
        <v>493500</v>
      </c>
      <c r="L410" s="1"/>
    </row>
    <row r="411" spans="1:12">
      <c r="A411" s="38">
        <v>10</v>
      </c>
      <c r="B411" s="18">
        <v>1980212</v>
      </c>
      <c r="C411" s="23" t="s">
        <v>274</v>
      </c>
      <c r="D411" s="18">
        <v>802</v>
      </c>
      <c r="E411" s="18"/>
      <c r="F411" s="18"/>
      <c r="G411" s="19">
        <v>934000</v>
      </c>
      <c r="H411" s="20">
        <v>43437</v>
      </c>
      <c r="I411" s="15" t="s">
        <v>15</v>
      </c>
      <c r="J411" s="21" t="s">
        <v>16</v>
      </c>
      <c r="K411" s="22">
        <f t="shared" si="10"/>
        <v>493500</v>
      </c>
      <c r="L411" s="22"/>
    </row>
    <row r="412" spans="1:12">
      <c r="A412" s="38">
        <v>11</v>
      </c>
      <c r="B412" s="18">
        <v>1980216</v>
      </c>
      <c r="C412" s="23" t="s">
        <v>275</v>
      </c>
      <c r="D412" s="24">
        <v>802</v>
      </c>
      <c r="E412" s="24"/>
      <c r="F412" s="24"/>
      <c r="G412" s="19">
        <f>625708+384000</f>
        <v>1009708</v>
      </c>
      <c r="H412" s="20">
        <v>43497</v>
      </c>
      <c r="I412" s="15">
        <v>14839</v>
      </c>
      <c r="J412" s="21" t="s">
        <v>16</v>
      </c>
      <c r="K412" s="22">
        <f t="shared" si="10"/>
        <v>493500</v>
      </c>
      <c r="L412" s="22"/>
    </row>
    <row r="413" spans="1:12">
      <c r="A413" s="38">
        <v>12</v>
      </c>
      <c r="B413" s="18">
        <v>1980215</v>
      </c>
      <c r="C413" s="38" t="s">
        <v>276</v>
      </c>
      <c r="D413" s="24">
        <v>802</v>
      </c>
      <c r="E413" s="24"/>
      <c r="F413" s="24"/>
      <c r="G413" s="19">
        <v>1211651</v>
      </c>
      <c r="H413" s="20">
        <v>43481</v>
      </c>
      <c r="I413" s="15" t="s">
        <v>15</v>
      </c>
      <c r="J413" s="21" t="s">
        <v>16</v>
      </c>
      <c r="K413" s="22">
        <f t="shared" si="10"/>
        <v>493500</v>
      </c>
      <c r="L413" s="22"/>
    </row>
    <row r="414" spans="1:12">
      <c r="A414" s="38">
        <v>13</v>
      </c>
      <c r="B414" s="18">
        <v>1980217</v>
      </c>
      <c r="C414" s="23" t="s">
        <v>277</v>
      </c>
      <c r="D414" s="24">
        <v>802</v>
      </c>
      <c r="E414" s="24"/>
      <c r="F414" s="24"/>
      <c r="G414" s="19">
        <f>1211651</f>
        <v>1211651</v>
      </c>
      <c r="H414" s="20">
        <v>43496</v>
      </c>
      <c r="I414" s="15" t="s">
        <v>15</v>
      </c>
      <c r="J414" s="21" t="s">
        <v>16</v>
      </c>
      <c r="K414" s="22">
        <f t="shared" si="10"/>
        <v>493500</v>
      </c>
      <c r="L414" s="22"/>
    </row>
    <row r="415" spans="1:12">
      <c r="A415" s="38">
        <v>14</v>
      </c>
      <c r="B415" s="18">
        <v>1980219</v>
      </c>
      <c r="C415" s="38" t="s">
        <v>278</v>
      </c>
      <c r="D415" s="24">
        <v>802</v>
      </c>
      <c r="E415" s="24"/>
      <c r="F415" s="24"/>
      <c r="G415" s="19">
        <f>1009709</f>
        <v>1009709</v>
      </c>
      <c r="H415" s="20">
        <v>43128</v>
      </c>
      <c r="I415" s="15" t="s">
        <v>15</v>
      </c>
      <c r="J415" s="21" t="s">
        <v>16</v>
      </c>
      <c r="K415" s="22">
        <f t="shared" si="10"/>
        <v>493500</v>
      </c>
      <c r="L415" s="22"/>
    </row>
    <row r="416" spans="1:12">
      <c r="A416" s="38">
        <v>15</v>
      </c>
      <c r="B416" s="18">
        <v>1980221</v>
      </c>
      <c r="C416" s="23" t="s">
        <v>279</v>
      </c>
      <c r="D416" s="18">
        <v>802</v>
      </c>
      <c r="E416" s="18"/>
      <c r="F416" s="18"/>
      <c r="G416" s="19">
        <v>934000</v>
      </c>
      <c r="H416" s="20">
        <v>43439</v>
      </c>
      <c r="I416" s="15" t="s">
        <v>15</v>
      </c>
      <c r="J416" s="21" t="s">
        <v>16</v>
      </c>
      <c r="K416" s="22">
        <f t="shared" si="10"/>
        <v>493500</v>
      </c>
      <c r="L416" s="22"/>
    </row>
    <row r="417" spans="1:12">
      <c r="A417" s="38">
        <v>16</v>
      </c>
      <c r="B417" s="18">
        <v>1980222</v>
      </c>
      <c r="C417" s="23" t="s">
        <v>280</v>
      </c>
      <c r="D417" s="18">
        <v>802</v>
      </c>
      <c r="E417" s="18"/>
      <c r="F417" s="18"/>
      <c r="G417" s="19">
        <v>934000</v>
      </c>
      <c r="H417" s="20">
        <v>43434</v>
      </c>
      <c r="I417" s="15" t="s">
        <v>15</v>
      </c>
      <c r="J417" s="21" t="s">
        <v>16</v>
      </c>
      <c r="K417" s="22">
        <f t="shared" si="10"/>
        <v>493500</v>
      </c>
      <c r="L417" s="22"/>
    </row>
    <row r="418" spans="1:12">
      <c r="A418" s="38">
        <v>17</v>
      </c>
      <c r="B418" s="18">
        <v>1980225</v>
      </c>
      <c r="C418" s="23" t="s">
        <v>281</v>
      </c>
      <c r="D418" s="24">
        <v>802</v>
      </c>
      <c r="E418" s="18"/>
      <c r="F418" s="18"/>
      <c r="G418" s="19">
        <v>934000</v>
      </c>
      <c r="H418" s="20">
        <v>43439</v>
      </c>
      <c r="I418" s="15">
        <v>14819</v>
      </c>
      <c r="J418" s="21" t="s">
        <v>16</v>
      </c>
      <c r="K418" s="22">
        <f t="shared" si="10"/>
        <v>493500</v>
      </c>
      <c r="L418" s="22"/>
    </row>
    <row r="419" spans="1:12">
      <c r="A419" s="38">
        <v>18</v>
      </c>
      <c r="B419" s="18">
        <v>1980226</v>
      </c>
      <c r="C419" s="38" t="s">
        <v>282</v>
      </c>
      <c r="D419" s="18">
        <v>802</v>
      </c>
      <c r="E419" s="18"/>
      <c r="F419" s="18"/>
      <c r="G419" s="19">
        <v>1009709</v>
      </c>
      <c r="H419" s="20">
        <v>43438</v>
      </c>
      <c r="I419" s="15" t="s">
        <v>15</v>
      </c>
      <c r="J419" s="21" t="s">
        <v>160</v>
      </c>
      <c r="K419" s="22">
        <f t="shared" si="10"/>
        <v>493500</v>
      </c>
      <c r="L419" s="22"/>
    </row>
    <row r="420" spans="1:12">
      <c r="A420" s="38">
        <v>19</v>
      </c>
      <c r="B420" s="18">
        <v>1980227</v>
      </c>
      <c r="C420" s="38" t="s">
        <v>283</v>
      </c>
      <c r="D420" s="18">
        <v>802</v>
      </c>
      <c r="E420" s="18"/>
      <c r="F420" s="18"/>
      <c r="G420" s="19">
        <v>934000</v>
      </c>
      <c r="H420" s="20">
        <v>43431</v>
      </c>
      <c r="I420" s="15" t="s">
        <v>15</v>
      </c>
      <c r="J420" s="21" t="s">
        <v>16</v>
      </c>
      <c r="K420" s="22">
        <f t="shared" si="10"/>
        <v>493500</v>
      </c>
      <c r="L420" s="22"/>
    </row>
    <row r="421" spans="1:12">
      <c r="A421" s="38">
        <v>20</v>
      </c>
      <c r="B421" s="18">
        <v>1980228</v>
      </c>
      <c r="C421" s="38" t="s">
        <v>284</v>
      </c>
      <c r="D421" s="24">
        <v>802</v>
      </c>
      <c r="E421" s="18"/>
      <c r="F421" s="18"/>
      <c r="G421" s="19">
        <v>934000</v>
      </c>
      <c r="H421" s="20">
        <v>43437</v>
      </c>
      <c r="I421" s="15" t="s">
        <v>15</v>
      </c>
      <c r="J421" s="21" t="s">
        <v>16</v>
      </c>
      <c r="K421" s="22">
        <f t="shared" si="10"/>
        <v>493500</v>
      </c>
      <c r="L421" s="22"/>
    </row>
    <row r="422" spans="1:12">
      <c r="A422" s="38">
        <v>21</v>
      </c>
      <c r="B422" s="18">
        <v>1980229</v>
      </c>
      <c r="C422" s="23" t="s">
        <v>285</v>
      </c>
      <c r="D422" s="18">
        <v>802</v>
      </c>
      <c r="E422" s="18"/>
      <c r="F422" s="18"/>
      <c r="G422" s="19">
        <v>934000</v>
      </c>
      <c r="H422" s="20">
        <v>43430</v>
      </c>
      <c r="I422" s="15" t="s">
        <v>15</v>
      </c>
      <c r="J422" s="21" t="s">
        <v>16</v>
      </c>
      <c r="K422" s="22">
        <f t="shared" si="10"/>
        <v>493500</v>
      </c>
      <c r="L422" s="22"/>
    </row>
    <row r="423" spans="1:12">
      <c r="A423" s="38">
        <v>22</v>
      </c>
      <c r="B423" s="18">
        <v>1980230</v>
      </c>
      <c r="C423" s="38" t="s">
        <v>286</v>
      </c>
      <c r="D423" s="18">
        <v>802</v>
      </c>
      <c r="E423" s="18"/>
      <c r="F423" s="18"/>
      <c r="G423" s="19">
        <v>934000</v>
      </c>
      <c r="H423" s="20">
        <v>43439</v>
      </c>
      <c r="I423" s="15" t="s">
        <v>15</v>
      </c>
      <c r="J423" s="21" t="s">
        <v>16</v>
      </c>
      <c r="K423" s="22">
        <f t="shared" si="10"/>
        <v>493500</v>
      </c>
      <c r="L423" s="22"/>
    </row>
    <row r="424" spans="1:12">
      <c r="A424" s="38">
        <v>23</v>
      </c>
      <c r="B424" s="4"/>
      <c r="C424" s="23" t="s">
        <v>287</v>
      </c>
      <c r="D424" s="24">
        <v>802</v>
      </c>
      <c r="E424" s="15"/>
      <c r="F424" s="15"/>
    </row>
    <row r="425" spans="1:12">
      <c r="A425" s="38">
        <v>24</v>
      </c>
      <c r="B425" s="4"/>
      <c r="C425" s="23" t="s">
        <v>288</v>
      </c>
      <c r="D425" s="18">
        <v>802</v>
      </c>
      <c r="E425" s="15"/>
      <c r="F425" s="15"/>
    </row>
    <row r="426" spans="1:12">
      <c r="A426" s="38">
        <v>25</v>
      </c>
      <c r="B426" s="4"/>
      <c r="C426" s="38" t="s">
        <v>289</v>
      </c>
      <c r="D426" s="18">
        <v>802</v>
      </c>
      <c r="E426" s="15"/>
      <c r="F426" s="15"/>
    </row>
    <row r="427" spans="1:12">
      <c r="A427" s="38">
        <v>26</v>
      </c>
      <c r="B427" s="4"/>
      <c r="C427" s="23" t="s">
        <v>290</v>
      </c>
      <c r="D427" s="24">
        <v>802</v>
      </c>
      <c r="E427" s="15"/>
      <c r="F427" s="15"/>
    </row>
    <row r="428" spans="1:12">
      <c r="A428" s="38">
        <v>27</v>
      </c>
      <c r="B428" s="4"/>
      <c r="C428" s="23" t="s">
        <v>291</v>
      </c>
      <c r="D428" s="18">
        <v>802</v>
      </c>
      <c r="E428" s="15"/>
      <c r="F428" s="15"/>
    </row>
    <row r="429" spans="1:12">
      <c r="A429" s="38">
        <v>28</v>
      </c>
      <c r="B429" s="4"/>
      <c r="C429" s="23" t="s">
        <v>292</v>
      </c>
      <c r="D429" s="18">
        <v>802</v>
      </c>
      <c r="E429" s="15"/>
      <c r="F429" s="15"/>
    </row>
    <row r="430" spans="1:12">
      <c r="A430" s="38">
        <v>29</v>
      </c>
      <c r="B430" s="4"/>
      <c r="C430" s="23" t="s">
        <v>293</v>
      </c>
      <c r="D430" s="24">
        <v>802</v>
      </c>
      <c r="E430" s="15"/>
      <c r="F430" s="15"/>
    </row>
    <row r="431" spans="1:12">
      <c r="A431" s="38">
        <v>30</v>
      </c>
      <c r="B431" s="4"/>
      <c r="C431" s="23" t="s">
        <v>294</v>
      </c>
      <c r="D431" s="18">
        <v>802</v>
      </c>
      <c r="E431" s="15"/>
      <c r="F431" s="15"/>
    </row>
    <row r="432" spans="1:12">
      <c r="A432" s="38">
        <v>31</v>
      </c>
      <c r="B432" s="4"/>
      <c r="C432" s="23" t="s">
        <v>295</v>
      </c>
      <c r="D432" s="18">
        <v>802</v>
      </c>
      <c r="E432" s="15"/>
      <c r="F432" s="15"/>
    </row>
    <row r="433" spans="2:6">
      <c r="B433" s="4"/>
      <c r="C433" s="41"/>
      <c r="D433" s="4"/>
      <c r="E433" s="4"/>
      <c r="F433" s="4"/>
    </row>
    <row r="434" spans="2:6">
      <c r="B434" s="4"/>
      <c r="C434" s="41"/>
      <c r="D434" s="4"/>
      <c r="E434" s="4"/>
      <c r="F434" s="4"/>
    </row>
    <row r="435" spans="2:6">
      <c r="B435" s="4"/>
      <c r="C435" s="41"/>
      <c r="D435" s="4"/>
      <c r="E435" s="4"/>
      <c r="F435" s="4"/>
    </row>
    <row r="436" spans="2:6">
      <c r="B436" s="4"/>
      <c r="C436" s="41"/>
      <c r="D436" s="4"/>
      <c r="E436" s="4"/>
      <c r="F436" s="4"/>
    </row>
    <row r="437" spans="2:6">
      <c r="B437" s="4"/>
      <c r="C437" s="41"/>
      <c r="D437" s="4"/>
      <c r="E437" s="4"/>
      <c r="F437" s="4"/>
    </row>
    <row r="438" spans="2:6">
      <c r="B438" s="4"/>
      <c r="C438" s="41"/>
      <c r="D438" s="4"/>
      <c r="E438" s="4"/>
      <c r="F438" s="4"/>
    </row>
    <row r="439" spans="2:6">
      <c r="B439" s="4"/>
      <c r="C439" s="41"/>
      <c r="D439" s="4"/>
      <c r="E439" s="4"/>
      <c r="F439" s="4"/>
    </row>
    <row r="440" spans="2:6">
      <c r="B440" s="4"/>
      <c r="C440" s="41"/>
      <c r="D440" s="4"/>
      <c r="E440" s="4"/>
      <c r="F440" s="4"/>
    </row>
    <row r="441" spans="2:6">
      <c r="B441" s="4"/>
      <c r="C441" s="41"/>
      <c r="D441" s="4"/>
      <c r="E441" s="4"/>
      <c r="F441" s="4"/>
    </row>
    <row r="442" spans="2:6">
      <c r="B442" s="4"/>
      <c r="C442" s="41"/>
      <c r="D442" s="4"/>
      <c r="E442" s="4"/>
      <c r="F442" s="4"/>
    </row>
    <row r="443" spans="2:6">
      <c r="B443" s="4"/>
      <c r="C443" s="41"/>
      <c r="D443" s="4"/>
      <c r="E443" s="4"/>
      <c r="F443" s="4"/>
    </row>
    <row r="444" spans="2:6">
      <c r="B444" s="4"/>
      <c r="C444" s="41"/>
      <c r="D444" s="4"/>
      <c r="E444" s="4"/>
      <c r="F444" s="4"/>
    </row>
    <row r="445" spans="2:6">
      <c r="B445" s="4"/>
      <c r="C445" s="41"/>
      <c r="D445" s="4"/>
      <c r="E445" s="4"/>
      <c r="F445" s="4"/>
    </row>
    <row r="446" spans="2:6">
      <c r="B446" s="4"/>
      <c r="C446" s="41"/>
      <c r="D446" s="4"/>
      <c r="E446" s="4"/>
      <c r="F446" s="4"/>
    </row>
    <row r="447" spans="2:6">
      <c r="B447" s="4"/>
      <c r="C447" s="41"/>
      <c r="D447" s="4"/>
      <c r="E447" s="4"/>
      <c r="F447" s="4"/>
    </row>
    <row r="448" spans="2:6">
      <c r="B448" s="4"/>
      <c r="C448" s="41"/>
      <c r="D448" s="4"/>
      <c r="E448" s="4"/>
      <c r="F448" s="4"/>
    </row>
    <row r="449" spans="2:6">
      <c r="B449" s="4"/>
      <c r="C449" s="41"/>
      <c r="D449" s="4"/>
      <c r="E449" s="4"/>
      <c r="F449" s="4"/>
    </row>
    <row r="450" spans="2:6">
      <c r="B450" s="4"/>
      <c r="C450" s="41"/>
      <c r="D450" s="4"/>
      <c r="E450" s="4"/>
      <c r="F450" s="4"/>
    </row>
    <row r="451" spans="2:6">
      <c r="B451" s="4"/>
      <c r="C451" s="41"/>
      <c r="D451" s="4"/>
      <c r="E451" s="4"/>
      <c r="F451" s="4"/>
    </row>
    <row r="452" spans="2:6">
      <c r="B452" s="4"/>
      <c r="C452" s="41"/>
      <c r="D452" s="4"/>
      <c r="E452" s="4"/>
      <c r="F452" s="4"/>
    </row>
    <row r="453" spans="2:6">
      <c r="B453" s="4"/>
      <c r="C453" s="41"/>
      <c r="D453" s="4"/>
      <c r="E453" s="4"/>
      <c r="F453" s="4"/>
    </row>
    <row r="454" spans="2:6">
      <c r="B454" s="4"/>
      <c r="C454" s="41"/>
      <c r="D454" s="4"/>
      <c r="E454" s="4"/>
      <c r="F454" s="4"/>
    </row>
    <row r="455" spans="2:6">
      <c r="B455" s="4"/>
      <c r="C455" s="41"/>
      <c r="D455" s="4"/>
      <c r="E455" s="4"/>
      <c r="F455" s="4"/>
    </row>
    <row r="456" spans="2:6">
      <c r="B456" s="4"/>
      <c r="C456" s="41"/>
      <c r="D456" s="4"/>
      <c r="E456" s="4"/>
      <c r="F456" s="4"/>
    </row>
    <row r="457" spans="2:6">
      <c r="B457" s="4"/>
      <c r="C457" s="41"/>
      <c r="D457" s="4"/>
      <c r="E457" s="4"/>
      <c r="F457" s="4"/>
    </row>
    <row r="458" spans="2:6">
      <c r="B458" s="4"/>
      <c r="C458" s="41"/>
      <c r="D458" s="4"/>
      <c r="E458" s="4"/>
      <c r="F458" s="4"/>
    </row>
    <row r="459" spans="2:6">
      <c r="B459" s="4"/>
      <c r="C459" s="41"/>
      <c r="D459" s="4"/>
      <c r="E459" s="4"/>
      <c r="F459" s="4"/>
    </row>
    <row r="460" spans="2:6">
      <c r="B460" s="4"/>
      <c r="C460" s="41"/>
      <c r="D460" s="4"/>
      <c r="E460" s="4"/>
      <c r="F460" s="4"/>
    </row>
    <row r="461" spans="2:6">
      <c r="B461" s="4"/>
      <c r="C461" s="41"/>
      <c r="D461" s="4"/>
      <c r="E461" s="4"/>
      <c r="F461" s="4"/>
    </row>
    <row r="462" spans="2:6">
      <c r="B462" s="4"/>
      <c r="C462" s="41"/>
      <c r="D462" s="4"/>
      <c r="E462" s="4"/>
      <c r="F462" s="4"/>
    </row>
    <row r="463" spans="2:6">
      <c r="B463" s="4"/>
      <c r="C463" s="9" t="s">
        <v>1</v>
      </c>
      <c r="D463" s="10" t="s">
        <v>2</v>
      </c>
      <c r="E463" s="11"/>
      <c r="F463" s="11"/>
    </row>
    <row r="464" spans="2:6">
      <c r="B464" s="4"/>
      <c r="C464" s="41"/>
      <c r="D464" s="4"/>
      <c r="E464" s="4"/>
      <c r="F464" s="4"/>
    </row>
    <row r="465" spans="1:12">
      <c r="C465" s="13" t="s">
        <v>296</v>
      </c>
      <c r="D465" s="3"/>
      <c r="E465" s="4"/>
      <c r="F465" s="4"/>
    </row>
    <row r="466" spans="1:12">
      <c r="B466" s="16" t="s">
        <v>5</v>
      </c>
      <c r="C466" s="17" t="s">
        <v>6</v>
      </c>
      <c r="D466" s="18" t="s">
        <v>7</v>
      </c>
      <c r="E466" s="18"/>
      <c r="F466" s="18"/>
      <c r="G466" s="19" t="s">
        <v>8</v>
      </c>
      <c r="H466" s="20" t="s">
        <v>9</v>
      </c>
      <c r="I466" s="15" t="s">
        <v>129</v>
      </c>
      <c r="J466" s="21" t="s">
        <v>11</v>
      </c>
      <c r="K466" s="22" t="s">
        <v>156</v>
      </c>
      <c r="L466" s="22" t="s">
        <v>13</v>
      </c>
    </row>
    <row r="467" spans="1:12">
      <c r="A467" s="38">
        <v>1</v>
      </c>
      <c r="B467" s="18">
        <v>1970101</v>
      </c>
      <c r="C467" s="38" t="s">
        <v>297</v>
      </c>
      <c r="D467" s="18">
        <v>701</v>
      </c>
      <c r="E467" s="18"/>
      <c r="F467" s="18"/>
      <c r="G467" s="19">
        <v>934000</v>
      </c>
      <c r="H467" s="20">
        <v>43438</v>
      </c>
      <c r="I467" s="15" t="s">
        <v>15</v>
      </c>
      <c r="J467" s="21" t="s">
        <v>16</v>
      </c>
      <c r="K467" s="22">
        <f>475000</f>
        <v>475000</v>
      </c>
      <c r="L467" s="22"/>
    </row>
    <row r="468" spans="1:12">
      <c r="A468" s="38">
        <v>2</v>
      </c>
      <c r="B468" s="18">
        <v>1970102</v>
      </c>
      <c r="C468" s="23" t="s">
        <v>298</v>
      </c>
      <c r="D468" s="18">
        <v>701</v>
      </c>
      <c r="E468" s="18"/>
      <c r="F468" s="18"/>
      <c r="G468" s="19">
        <v>934000</v>
      </c>
      <c r="H468" s="20">
        <v>43438</v>
      </c>
      <c r="I468" s="15" t="s">
        <v>15</v>
      </c>
      <c r="J468" s="21" t="s">
        <v>16</v>
      </c>
      <c r="K468" s="22">
        <f t="shared" ref="K468:K489" si="11">475000</f>
        <v>475000</v>
      </c>
      <c r="L468" s="22"/>
    </row>
    <row r="469" spans="1:12">
      <c r="A469" s="38">
        <v>3</v>
      </c>
      <c r="B469" s="18">
        <v>1970103</v>
      </c>
      <c r="C469" s="23" t="s">
        <v>299</v>
      </c>
      <c r="D469" s="24">
        <v>701</v>
      </c>
      <c r="E469" s="24"/>
      <c r="F469" s="24"/>
      <c r="G469" s="19">
        <v>1110680</v>
      </c>
      <c r="H469" s="20">
        <v>43494</v>
      </c>
      <c r="I469" s="15">
        <v>14828</v>
      </c>
      <c r="J469" s="21" t="s">
        <v>16</v>
      </c>
      <c r="K469" s="22">
        <f t="shared" si="11"/>
        <v>475000</v>
      </c>
      <c r="L469" s="22"/>
    </row>
    <row r="470" spans="1:12">
      <c r="A470" s="38">
        <v>4</v>
      </c>
      <c r="B470" s="18">
        <v>1970105</v>
      </c>
      <c r="C470" s="23" t="s">
        <v>300</v>
      </c>
      <c r="D470" s="24">
        <v>701</v>
      </c>
      <c r="E470" s="24"/>
      <c r="F470" s="24"/>
      <c r="G470" s="19">
        <f>1009709</f>
        <v>1009709</v>
      </c>
      <c r="H470" s="20">
        <v>43491</v>
      </c>
      <c r="I470" s="15" t="s">
        <v>15</v>
      </c>
      <c r="J470" s="21" t="s">
        <v>16</v>
      </c>
      <c r="K470" s="22">
        <f t="shared" si="11"/>
        <v>475000</v>
      </c>
      <c r="L470" s="22"/>
    </row>
    <row r="471" spans="1:12">
      <c r="A471" s="38">
        <v>5</v>
      </c>
      <c r="B471" s="18">
        <v>1970106</v>
      </c>
      <c r="C471" s="23" t="s">
        <v>301</v>
      </c>
      <c r="D471" s="18">
        <v>701</v>
      </c>
      <c r="E471" s="18"/>
      <c r="F471" s="18"/>
      <c r="G471" s="19">
        <v>934000</v>
      </c>
      <c r="H471" s="20">
        <v>43434</v>
      </c>
      <c r="I471" s="15" t="s">
        <v>15</v>
      </c>
      <c r="J471" s="21" t="s">
        <v>160</v>
      </c>
      <c r="K471" s="22">
        <f t="shared" si="11"/>
        <v>475000</v>
      </c>
      <c r="L471" s="22">
        <v>267000</v>
      </c>
    </row>
    <row r="472" spans="1:12">
      <c r="A472" s="38">
        <v>6</v>
      </c>
      <c r="B472" s="18">
        <v>1970108</v>
      </c>
      <c r="C472" s="23" t="s">
        <v>302</v>
      </c>
      <c r="D472" s="18">
        <v>701</v>
      </c>
      <c r="E472" s="18"/>
      <c r="F472" s="18"/>
      <c r="G472" s="19">
        <v>934000</v>
      </c>
      <c r="H472" s="20">
        <v>43439</v>
      </c>
      <c r="I472" s="15" t="s">
        <v>15</v>
      </c>
      <c r="J472" s="21" t="s">
        <v>16</v>
      </c>
      <c r="K472" s="22">
        <f t="shared" si="11"/>
        <v>475000</v>
      </c>
      <c r="L472" s="22">
        <v>267000</v>
      </c>
    </row>
    <row r="473" spans="1:12">
      <c r="A473" s="38">
        <v>7</v>
      </c>
      <c r="B473" s="18">
        <v>1970109</v>
      </c>
      <c r="C473" s="23" t="s">
        <v>303</v>
      </c>
      <c r="D473" s="18">
        <v>701</v>
      </c>
      <c r="E473" s="18"/>
      <c r="F473" s="18"/>
      <c r="G473" s="19">
        <v>934000</v>
      </c>
      <c r="H473" s="20">
        <v>43435</v>
      </c>
      <c r="I473" s="15" t="s">
        <v>15</v>
      </c>
      <c r="J473" s="21" t="s">
        <v>16</v>
      </c>
      <c r="K473" s="22">
        <f t="shared" si="11"/>
        <v>475000</v>
      </c>
      <c r="L473" s="22"/>
    </row>
    <row r="474" spans="1:12">
      <c r="A474" s="38">
        <v>8</v>
      </c>
      <c r="B474" s="18">
        <v>1970110</v>
      </c>
      <c r="C474" s="23" t="s">
        <v>304</v>
      </c>
      <c r="D474" s="24">
        <v>701</v>
      </c>
      <c r="E474" s="24"/>
      <c r="F474" s="24"/>
      <c r="G474" s="19">
        <f>625708+384000</f>
        <v>1009708</v>
      </c>
      <c r="H474" s="20">
        <v>43497</v>
      </c>
      <c r="I474" s="15">
        <v>14840</v>
      </c>
      <c r="J474" s="21" t="s">
        <v>16</v>
      </c>
      <c r="K474" s="22">
        <f t="shared" si="11"/>
        <v>475000</v>
      </c>
      <c r="L474" s="22"/>
    </row>
    <row r="475" spans="1:12">
      <c r="A475" s="38">
        <v>9</v>
      </c>
      <c r="B475" s="18">
        <v>1970112</v>
      </c>
      <c r="C475" s="23" t="s">
        <v>305</v>
      </c>
      <c r="D475" s="18">
        <v>701</v>
      </c>
      <c r="E475" s="18"/>
      <c r="F475" s="18"/>
      <c r="G475" s="19">
        <v>150000</v>
      </c>
      <c r="H475" s="20">
        <v>43432</v>
      </c>
      <c r="I475" s="15">
        <v>14700</v>
      </c>
      <c r="J475" s="21" t="s">
        <v>16</v>
      </c>
      <c r="K475" s="22">
        <f t="shared" si="11"/>
        <v>475000</v>
      </c>
      <c r="L475" s="22"/>
    </row>
    <row r="476" spans="1:12">
      <c r="A476" s="38">
        <v>10</v>
      </c>
      <c r="B476" s="18">
        <v>1970113</v>
      </c>
      <c r="C476" s="23" t="s">
        <v>306</v>
      </c>
      <c r="D476" s="18">
        <v>701</v>
      </c>
      <c r="E476" s="18"/>
      <c r="F476" s="18"/>
      <c r="G476" s="19">
        <v>150000</v>
      </c>
      <c r="H476" s="20">
        <v>43433</v>
      </c>
      <c r="I476" s="15">
        <v>14699</v>
      </c>
      <c r="J476" s="21" t="s">
        <v>16</v>
      </c>
      <c r="K476" s="22">
        <f t="shared" si="11"/>
        <v>475000</v>
      </c>
      <c r="L476" s="22"/>
    </row>
    <row r="477" spans="1:12">
      <c r="A477" s="38">
        <v>11</v>
      </c>
      <c r="B477" s="18">
        <v>1970115</v>
      </c>
      <c r="C477" s="23" t="s">
        <v>307</v>
      </c>
      <c r="D477" s="18">
        <v>701</v>
      </c>
      <c r="E477" s="18"/>
      <c r="F477" s="18"/>
      <c r="G477" s="19">
        <v>934000</v>
      </c>
      <c r="H477" s="20">
        <v>43438</v>
      </c>
      <c r="I477" s="15" t="s">
        <v>109</v>
      </c>
      <c r="J477" s="21" t="s">
        <v>16</v>
      </c>
      <c r="K477" s="22">
        <f t="shared" si="11"/>
        <v>475000</v>
      </c>
      <c r="L477" s="22"/>
    </row>
    <row r="478" spans="1:12">
      <c r="A478" s="38">
        <v>12</v>
      </c>
      <c r="B478" s="18">
        <v>1970117</v>
      </c>
      <c r="C478" s="23" t="s">
        <v>308</v>
      </c>
      <c r="D478" s="18">
        <v>701</v>
      </c>
      <c r="E478" s="18"/>
      <c r="F478" s="18"/>
      <c r="G478" s="19">
        <v>962868</v>
      </c>
      <c r="H478" s="20">
        <v>43398</v>
      </c>
      <c r="I478" s="15">
        <v>14679</v>
      </c>
      <c r="J478" s="21"/>
      <c r="K478" s="22">
        <f t="shared" si="11"/>
        <v>475000</v>
      </c>
      <c r="L478" s="22"/>
    </row>
    <row r="479" spans="1:12">
      <c r="A479" s="38">
        <v>13</v>
      </c>
      <c r="B479" s="18">
        <v>1970118</v>
      </c>
      <c r="C479" s="23" t="s">
        <v>309</v>
      </c>
      <c r="D479" s="18">
        <v>701</v>
      </c>
      <c r="E479" s="24"/>
      <c r="F479" s="24"/>
      <c r="G479" s="19">
        <v>934000</v>
      </c>
      <c r="H479" s="20">
        <v>43494</v>
      </c>
      <c r="I479" s="15">
        <v>14830</v>
      </c>
      <c r="J479" s="21" t="s">
        <v>160</v>
      </c>
      <c r="K479" s="22">
        <f t="shared" si="11"/>
        <v>475000</v>
      </c>
      <c r="L479" s="22"/>
    </row>
    <row r="480" spans="1:12">
      <c r="A480" s="38">
        <v>14</v>
      </c>
      <c r="B480" s="18">
        <v>1970119</v>
      </c>
      <c r="C480" s="23" t="s">
        <v>310</v>
      </c>
      <c r="D480" s="18">
        <v>701</v>
      </c>
      <c r="E480" s="18"/>
      <c r="F480" s="18"/>
      <c r="G480" s="19">
        <v>934000</v>
      </c>
      <c r="H480" s="20">
        <v>43439</v>
      </c>
      <c r="I480" s="15" t="s">
        <v>15</v>
      </c>
      <c r="J480" s="21" t="s">
        <v>16</v>
      </c>
      <c r="K480" s="22">
        <f t="shared" si="11"/>
        <v>475000</v>
      </c>
      <c r="L480" s="22"/>
    </row>
    <row r="481" spans="1:12">
      <c r="A481" s="38">
        <v>15</v>
      </c>
      <c r="B481" s="18">
        <v>1970120</v>
      </c>
      <c r="C481" s="23" t="s">
        <v>311</v>
      </c>
      <c r="D481" s="18">
        <v>701</v>
      </c>
      <c r="E481" s="18"/>
      <c r="F481" s="18"/>
      <c r="G481" s="19">
        <v>934000</v>
      </c>
      <c r="H481" s="20">
        <v>43439</v>
      </c>
      <c r="I481" s="15" t="s">
        <v>15</v>
      </c>
      <c r="J481" s="21" t="s">
        <v>16</v>
      </c>
      <c r="K481" s="22">
        <f t="shared" si="11"/>
        <v>475000</v>
      </c>
      <c r="L481" s="22"/>
    </row>
    <row r="482" spans="1:12">
      <c r="A482" s="38">
        <v>16</v>
      </c>
      <c r="B482" s="18">
        <v>1970121</v>
      </c>
      <c r="C482" s="23" t="s">
        <v>312</v>
      </c>
      <c r="D482" s="18">
        <v>701</v>
      </c>
      <c r="E482" s="18"/>
      <c r="F482" s="18"/>
      <c r="G482" s="19">
        <v>934000</v>
      </c>
      <c r="H482" s="20">
        <v>43430</v>
      </c>
      <c r="I482" s="15" t="s">
        <v>15</v>
      </c>
      <c r="J482" s="21" t="s">
        <v>16</v>
      </c>
      <c r="K482" s="22">
        <f t="shared" si="11"/>
        <v>475000</v>
      </c>
      <c r="L482" s="22"/>
    </row>
    <row r="483" spans="1:12">
      <c r="A483" s="38">
        <v>17</v>
      </c>
      <c r="B483" s="18">
        <v>1970123</v>
      </c>
      <c r="C483" s="38" t="s">
        <v>313</v>
      </c>
      <c r="D483" s="18">
        <v>701</v>
      </c>
      <c r="E483" s="18"/>
      <c r="F483" s="18"/>
      <c r="G483" s="19">
        <v>934000</v>
      </c>
      <c r="H483" s="20">
        <v>43439</v>
      </c>
      <c r="I483" s="15" t="s">
        <v>15</v>
      </c>
      <c r="J483" s="21" t="s">
        <v>16</v>
      </c>
      <c r="K483" s="22">
        <f t="shared" si="11"/>
        <v>475000</v>
      </c>
      <c r="L483" s="22"/>
    </row>
    <row r="484" spans="1:12">
      <c r="A484" s="38">
        <v>18</v>
      </c>
      <c r="B484" s="18">
        <v>1970124</v>
      </c>
      <c r="C484" s="23" t="s">
        <v>314</v>
      </c>
      <c r="D484" s="18">
        <v>701</v>
      </c>
      <c r="E484" s="18"/>
      <c r="F484" s="18"/>
      <c r="G484" s="19">
        <v>934000</v>
      </c>
      <c r="H484" s="20">
        <v>43439</v>
      </c>
      <c r="I484" s="15" t="s">
        <v>15</v>
      </c>
      <c r="J484" s="21" t="s">
        <v>16</v>
      </c>
      <c r="K484" s="22">
        <f t="shared" si="11"/>
        <v>475000</v>
      </c>
      <c r="L484" s="22">
        <v>267000</v>
      </c>
    </row>
    <row r="485" spans="1:12">
      <c r="A485" s="38">
        <v>19</v>
      </c>
      <c r="B485" s="18">
        <v>1970125</v>
      </c>
      <c r="C485" s="23" t="s">
        <v>315</v>
      </c>
      <c r="D485" s="18">
        <v>701</v>
      </c>
      <c r="E485" s="18"/>
      <c r="F485" s="18"/>
      <c r="G485" s="19">
        <v>934000</v>
      </c>
      <c r="H485" s="20">
        <v>43439</v>
      </c>
      <c r="I485" s="15" t="s">
        <v>15</v>
      </c>
      <c r="J485" s="21"/>
      <c r="K485" s="22">
        <f t="shared" si="11"/>
        <v>475000</v>
      </c>
      <c r="L485" s="22"/>
    </row>
    <row r="486" spans="1:12">
      <c r="A486" s="38">
        <v>20</v>
      </c>
      <c r="B486" s="18">
        <v>1970127</v>
      </c>
      <c r="C486" s="23" t="s">
        <v>316</v>
      </c>
      <c r="D486" s="18">
        <v>701</v>
      </c>
      <c r="E486" s="18"/>
      <c r="F486" s="18"/>
      <c r="G486" s="19">
        <v>934000</v>
      </c>
      <c r="H486" s="20">
        <v>43439</v>
      </c>
      <c r="I486" s="15" t="s">
        <v>15</v>
      </c>
      <c r="J486" s="21" t="s">
        <v>16</v>
      </c>
      <c r="K486" s="22">
        <f t="shared" si="11"/>
        <v>475000</v>
      </c>
      <c r="L486" s="22"/>
    </row>
    <row r="487" spans="1:12">
      <c r="A487" s="38">
        <v>21</v>
      </c>
      <c r="B487" s="18">
        <v>1970128</v>
      </c>
      <c r="C487" s="23" t="s">
        <v>317</v>
      </c>
      <c r="D487" s="18">
        <v>701</v>
      </c>
      <c r="E487" s="18"/>
      <c r="F487" s="18"/>
      <c r="G487" s="19">
        <v>1211651</v>
      </c>
      <c r="H487" s="20">
        <v>43448</v>
      </c>
      <c r="I487" s="15" t="s">
        <v>15</v>
      </c>
      <c r="J487" s="21" t="s">
        <v>16</v>
      </c>
      <c r="K487" s="22">
        <f t="shared" si="11"/>
        <v>475000</v>
      </c>
      <c r="L487" s="22"/>
    </row>
    <row r="488" spans="1:12">
      <c r="A488" s="38">
        <v>22</v>
      </c>
      <c r="B488" s="18">
        <v>1970130</v>
      </c>
      <c r="C488" s="23" t="s">
        <v>318</v>
      </c>
      <c r="D488" s="18">
        <v>701</v>
      </c>
      <c r="E488" s="18"/>
      <c r="F488" s="18"/>
      <c r="G488" s="19">
        <v>934000</v>
      </c>
      <c r="H488" s="20">
        <v>43439</v>
      </c>
      <c r="I488" s="15" t="s">
        <v>15</v>
      </c>
      <c r="J488" s="21" t="s">
        <v>16</v>
      </c>
      <c r="K488" s="22">
        <f t="shared" si="11"/>
        <v>475000</v>
      </c>
      <c r="L488" s="22"/>
    </row>
    <row r="489" spans="1:12">
      <c r="A489" s="38">
        <v>23</v>
      </c>
      <c r="B489" s="18">
        <v>2</v>
      </c>
      <c r="C489" s="23" t="s">
        <v>319</v>
      </c>
      <c r="D489" s="18">
        <v>701</v>
      </c>
      <c r="E489" s="15"/>
      <c r="F489" s="15"/>
      <c r="G489" s="22">
        <f>625708+350000</f>
        <v>975708</v>
      </c>
      <c r="H489" s="37">
        <v>43447</v>
      </c>
      <c r="I489" s="15">
        <v>14723</v>
      </c>
      <c r="K489" s="22">
        <f t="shared" si="11"/>
        <v>475000</v>
      </c>
      <c r="L489" s="22"/>
    </row>
    <row r="490" spans="1:12">
      <c r="A490" s="38">
        <v>24</v>
      </c>
      <c r="B490" s="18">
        <v>3</v>
      </c>
      <c r="C490" s="23" t="s">
        <v>320</v>
      </c>
      <c r="D490" s="18">
        <v>701</v>
      </c>
      <c r="E490" s="15"/>
      <c r="F490" s="15"/>
      <c r="G490" s="22">
        <v>420000</v>
      </c>
      <c r="H490" s="37">
        <v>43489</v>
      </c>
      <c r="I490" s="15">
        <v>14763</v>
      </c>
      <c r="J490" s="7" t="s">
        <v>260</v>
      </c>
      <c r="K490" s="52">
        <v>220000</v>
      </c>
      <c r="L490" s="22"/>
    </row>
    <row r="491" spans="1:12">
      <c r="A491" s="38">
        <v>25</v>
      </c>
      <c r="B491" s="18">
        <v>5</v>
      </c>
      <c r="C491" s="23" t="s">
        <v>321</v>
      </c>
      <c r="D491" s="18">
        <v>701</v>
      </c>
      <c r="E491" s="15"/>
      <c r="F491" s="15"/>
      <c r="G491" s="19">
        <f>220000+200000</f>
        <v>420000</v>
      </c>
      <c r="H491" s="20">
        <v>43494</v>
      </c>
      <c r="I491" s="15">
        <v>14788</v>
      </c>
      <c r="J491" s="7" t="s">
        <v>260</v>
      </c>
      <c r="K491" s="52">
        <v>220000</v>
      </c>
      <c r="L491" s="22"/>
    </row>
    <row r="492" spans="1:12">
      <c r="B492" s="4"/>
      <c r="C492" s="43"/>
      <c r="D492" s="4"/>
      <c r="E492" s="4"/>
      <c r="F492" s="4"/>
    </row>
    <row r="493" spans="1:12">
      <c r="B493" s="4"/>
      <c r="C493" s="41"/>
      <c r="D493" s="4"/>
      <c r="E493" s="4"/>
      <c r="F493" s="4"/>
    </row>
    <row r="499" spans="2:6">
      <c r="B499" s="4"/>
      <c r="C499" s="41"/>
      <c r="D499" s="4"/>
      <c r="E499" s="4"/>
      <c r="F499" s="4"/>
    </row>
    <row r="500" spans="2:6">
      <c r="B500" s="4"/>
      <c r="C500" s="41"/>
      <c r="D500" s="4"/>
      <c r="E500" s="4"/>
      <c r="F500" s="4"/>
    </row>
    <row r="501" spans="2:6">
      <c r="B501" s="4"/>
      <c r="C501" s="41"/>
      <c r="D501" s="4"/>
      <c r="E501" s="4"/>
      <c r="F501" s="4"/>
    </row>
    <row r="502" spans="2:6">
      <c r="B502" s="4"/>
      <c r="C502" s="41"/>
      <c r="D502" s="4"/>
      <c r="E502" s="4"/>
      <c r="F502" s="4"/>
    </row>
    <row r="503" spans="2:6">
      <c r="B503" s="4"/>
      <c r="C503" s="41"/>
      <c r="D503" s="4"/>
      <c r="E503" s="4"/>
      <c r="F503" s="4"/>
    </row>
    <row r="504" spans="2:6">
      <c r="B504" s="4"/>
      <c r="C504" s="41"/>
      <c r="D504" s="4"/>
      <c r="E504" s="4"/>
      <c r="F504" s="4"/>
    </row>
    <row r="505" spans="2:6">
      <c r="B505" s="4"/>
      <c r="C505" s="41"/>
      <c r="D505" s="4"/>
      <c r="E505" s="4"/>
      <c r="F505" s="4"/>
    </row>
    <row r="506" spans="2:6">
      <c r="B506" s="4"/>
      <c r="C506" s="41"/>
      <c r="D506" s="4"/>
      <c r="E506" s="4"/>
      <c r="F506" s="4"/>
    </row>
    <row r="507" spans="2:6">
      <c r="B507" s="4"/>
      <c r="C507" s="41"/>
      <c r="D507" s="4"/>
      <c r="E507" s="4"/>
      <c r="F507" s="4"/>
    </row>
    <row r="508" spans="2:6">
      <c r="B508" s="4"/>
      <c r="C508" s="41"/>
      <c r="D508" s="4"/>
      <c r="E508" s="4"/>
      <c r="F508" s="4"/>
    </row>
    <row r="509" spans="2:6">
      <c r="B509" s="4"/>
      <c r="C509" s="41"/>
      <c r="D509" s="4"/>
      <c r="E509" s="4"/>
      <c r="F509" s="4"/>
    </row>
    <row r="510" spans="2:6">
      <c r="B510" s="4"/>
      <c r="C510" s="41"/>
      <c r="D510" s="4"/>
      <c r="E510" s="4"/>
      <c r="F510" s="4"/>
    </row>
    <row r="511" spans="2:6">
      <c r="B511" s="4"/>
      <c r="C511" s="41"/>
      <c r="D511" s="4"/>
      <c r="E511" s="4"/>
      <c r="F511" s="4"/>
    </row>
    <row r="512" spans="2:6">
      <c r="B512" s="4"/>
      <c r="C512" s="41"/>
      <c r="D512" s="4"/>
      <c r="E512" s="4"/>
      <c r="F512" s="4"/>
    </row>
    <row r="513" spans="2:6">
      <c r="B513" s="4"/>
      <c r="C513" s="41"/>
      <c r="D513" s="4"/>
      <c r="E513" s="4"/>
      <c r="F513" s="4"/>
    </row>
    <row r="514" spans="2:6">
      <c r="B514" s="4"/>
      <c r="C514" s="41"/>
      <c r="D514" s="4"/>
      <c r="E514" s="4"/>
      <c r="F514" s="4"/>
    </row>
    <row r="515" spans="2:6">
      <c r="B515" s="4"/>
      <c r="C515" s="41"/>
      <c r="D515" s="4"/>
      <c r="E515" s="4"/>
      <c r="F515" s="4"/>
    </row>
    <row r="516" spans="2:6">
      <c r="B516" s="4"/>
      <c r="C516" s="41"/>
      <c r="D516" s="4"/>
      <c r="E516" s="4"/>
      <c r="F516" s="4"/>
    </row>
    <row r="517" spans="2:6">
      <c r="B517" s="4"/>
      <c r="C517" s="41"/>
      <c r="D517" s="4"/>
      <c r="E517" s="4"/>
      <c r="F517" s="4"/>
    </row>
    <row r="518" spans="2:6">
      <c r="B518" s="4"/>
      <c r="C518" s="41"/>
      <c r="D518" s="4"/>
      <c r="E518" s="4"/>
      <c r="F518" s="4"/>
    </row>
    <row r="519" spans="2:6">
      <c r="B519" s="4"/>
      <c r="C519" s="41"/>
      <c r="D519" s="4"/>
      <c r="E519" s="4"/>
      <c r="F519" s="4"/>
    </row>
    <row r="520" spans="2:6">
      <c r="B520" s="4"/>
      <c r="C520" s="41"/>
      <c r="D520" s="4"/>
      <c r="E520" s="4"/>
      <c r="F520" s="4"/>
    </row>
    <row r="521" spans="2:6">
      <c r="B521" s="4"/>
      <c r="C521" s="41"/>
      <c r="D521" s="4"/>
      <c r="E521" s="4"/>
      <c r="F521" s="4"/>
    </row>
    <row r="522" spans="2:6">
      <c r="B522" s="4"/>
      <c r="C522" s="41"/>
      <c r="D522" s="4"/>
      <c r="E522" s="4"/>
      <c r="F522" s="4"/>
    </row>
    <row r="523" spans="2:6">
      <c r="B523" s="4"/>
      <c r="C523" s="41"/>
      <c r="D523" s="4"/>
      <c r="E523" s="4"/>
      <c r="F523" s="4"/>
    </row>
    <row r="524" spans="2:6">
      <c r="B524" s="4"/>
      <c r="C524" s="41"/>
      <c r="D524" s="4"/>
      <c r="E524" s="4"/>
      <c r="F524" s="4"/>
    </row>
    <row r="525" spans="2:6">
      <c r="B525" s="4"/>
      <c r="C525" s="41"/>
      <c r="D525" s="4"/>
      <c r="E525" s="4"/>
      <c r="F525" s="4"/>
    </row>
    <row r="526" spans="2:6">
      <c r="B526" s="4"/>
      <c r="C526" s="41"/>
      <c r="D526" s="4"/>
      <c r="E526" s="4"/>
      <c r="F526" s="4"/>
    </row>
    <row r="527" spans="2:6">
      <c r="B527" s="4"/>
      <c r="C527" s="41"/>
      <c r="D527" s="4"/>
      <c r="E527" s="4"/>
      <c r="F527" s="4"/>
    </row>
    <row r="528" spans="2:6">
      <c r="B528" s="4"/>
      <c r="C528" s="9" t="s">
        <v>1</v>
      </c>
      <c r="D528" s="10" t="s">
        <v>2</v>
      </c>
      <c r="E528" s="11"/>
      <c r="F528" s="11"/>
    </row>
    <row r="529" spans="1:12">
      <c r="B529" s="4"/>
      <c r="C529" s="41"/>
      <c r="D529" s="4"/>
      <c r="E529" s="4"/>
      <c r="F529" s="4"/>
    </row>
    <row r="530" spans="1:12">
      <c r="C530" s="13" t="s">
        <v>322</v>
      </c>
      <c r="D530" s="3"/>
      <c r="E530" s="4"/>
      <c r="F530" s="4"/>
    </row>
    <row r="531" spans="1:12">
      <c r="A531" s="38"/>
      <c r="B531" s="16" t="s">
        <v>5</v>
      </c>
      <c r="C531" s="17" t="s">
        <v>6</v>
      </c>
      <c r="D531" s="18" t="s">
        <v>7</v>
      </c>
      <c r="E531" s="18"/>
      <c r="F531" s="18"/>
      <c r="G531" s="19" t="s">
        <v>8</v>
      </c>
      <c r="H531" s="20" t="s">
        <v>9</v>
      </c>
      <c r="I531" s="15" t="s">
        <v>129</v>
      </c>
      <c r="J531" s="21" t="s">
        <v>11</v>
      </c>
      <c r="K531" s="22" t="s">
        <v>156</v>
      </c>
      <c r="L531" s="22" t="s">
        <v>13</v>
      </c>
    </row>
    <row r="532" spans="1:12">
      <c r="A532" s="38">
        <v>1</v>
      </c>
      <c r="B532" s="18">
        <v>1970201</v>
      </c>
      <c r="C532" s="23" t="s">
        <v>323</v>
      </c>
      <c r="D532" s="18">
        <v>702</v>
      </c>
      <c r="E532" s="18"/>
      <c r="F532" s="18"/>
      <c r="G532" s="19">
        <v>934000</v>
      </c>
      <c r="H532" s="20">
        <v>43437</v>
      </c>
      <c r="I532" s="15" t="s">
        <v>15</v>
      </c>
      <c r="J532" s="21" t="s">
        <v>16</v>
      </c>
      <c r="K532" s="22">
        <f>475000</f>
        <v>475000</v>
      </c>
      <c r="L532" s="22"/>
    </row>
    <row r="533" spans="1:12">
      <c r="A533" s="38">
        <v>2</v>
      </c>
      <c r="B533" s="18">
        <v>1970203</v>
      </c>
      <c r="C533" s="23" t="s">
        <v>324</v>
      </c>
      <c r="D533" s="18">
        <v>702</v>
      </c>
      <c r="E533" s="18"/>
      <c r="F533" s="18"/>
      <c r="G533" s="19">
        <v>934000</v>
      </c>
      <c r="H533" s="20">
        <v>43439</v>
      </c>
      <c r="I533" s="15" t="s">
        <v>15</v>
      </c>
      <c r="J533" s="21" t="s">
        <v>16</v>
      </c>
      <c r="K533" s="22">
        <f t="shared" ref="K533:K553" si="12">475000</f>
        <v>475000</v>
      </c>
      <c r="L533" s="22"/>
    </row>
    <row r="534" spans="1:12">
      <c r="A534" s="38">
        <v>3</v>
      </c>
      <c r="B534" s="18">
        <v>1970205</v>
      </c>
      <c r="C534" s="23" t="s">
        <v>325</v>
      </c>
      <c r="D534" s="18">
        <v>702</v>
      </c>
      <c r="E534" s="18"/>
      <c r="F534" s="18"/>
      <c r="G534" s="19">
        <v>934000</v>
      </c>
      <c r="H534" s="20">
        <v>43430</v>
      </c>
      <c r="I534" s="15" t="s">
        <v>15</v>
      </c>
      <c r="J534" s="21" t="s">
        <v>16</v>
      </c>
      <c r="K534" s="22">
        <f t="shared" si="12"/>
        <v>475000</v>
      </c>
      <c r="L534" s="22"/>
    </row>
    <row r="535" spans="1:12">
      <c r="A535" s="38">
        <v>4</v>
      </c>
      <c r="B535" s="18">
        <v>1970206</v>
      </c>
      <c r="C535" s="23" t="s">
        <v>326</v>
      </c>
      <c r="D535" s="18">
        <v>702</v>
      </c>
      <c r="E535" s="18"/>
      <c r="F535" s="18"/>
      <c r="G535" s="19">
        <v>934000</v>
      </c>
      <c r="H535" s="20">
        <v>43437</v>
      </c>
      <c r="I535" s="15" t="s">
        <v>15</v>
      </c>
      <c r="J535" s="21" t="s">
        <v>16</v>
      </c>
      <c r="K535" s="22">
        <f t="shared" si="12"/>
        <v>475000</v>
      </c>
      <c r="L535" s="22"/>
    </row>
    <row r="536" spans="1:12">
      <c r="A536" s="38">
        <v>5</v>
      </c>
      <c r="B536" s="18">
        <v>1970207</v>
      </c>
      <c r="C536" s="23" t="s">
        <v>327</v>
      </c>
      <c r="D536" s="18">
        <v>702</v>
      </c>
      <c r="E536" s="18"/>
      <c r="F536" s="18"/>
      <c r="G536" s="19">
        <v>934000</v>
      </c>
      <c r="H536" s="20">
        <v>43439</v>
      </c>
      <c r="I536" s="15" t="s">
        <v>15</v>
      </c>
      <c r="J536" s="21" t="s">
        <v>16</v>
      </c>
      <c r="K536" s="22">
        <f t="shared" si="12"/>
        <v>475000</v>
      </c>
      <c r="L536" s="22"/>
    </row>
    <row r="537" spans="1:12">
      <c r="A537" s="38">
        <v>6</v>
      </c>
      <c r="B537" s="18">
        <v>1970208</v>
      </c>
      <c r="C537" s="23" t="s">
        <v>328</v>
      </c>
      <c r="D537" s="18">
        <v>702</v>
      </c>
      <c r="E537" s="18"/>
      <c r="F537" s="18"/>
      <c r="G537" s="19">
        <v>934000</v>
      </c>
      <c r="H537" s="20">
        <v>43432</v>
      </c>
      <c r="I537" s="15" t="s">
        <v>15</v>
      </c>
      <c r="J537" s="21" t="s">
        <v>16</v>
      </c>
      <c r="K537" s="22">
        <f t="shared" si="12"/>
        <v>475000</v>
      </c>
      <c r="L537" s="22"/>
    </row>
    <row r="538" spans="1:12">
      <c r="A538" s="38">
        <v>7</v>
      </c>
      <c r="B538" s="18">
        <v>1970210</v>
      </c>
      <c r="C538" s="23" t="s">
        <v>329</v>
      </c>
      <c r="D538" s="18">
        <v>702</v>
      </c>
      <c r="E538" s="18"/>
      <c r="F538" s="18"/>
      <c r="G538" s="19">
        <v>934000</v>
      </c>
      <c r="H538" s="20">
        <v>43439</v>
      </c>
      <c r="I538" s="15" t="s">
        <v>15</v>
      </c>
      <c r="J538" s="21" t="s">
        <v>16</v>
      </c>
      <c r="K538" s="22">
        <f t="shared" si="12"/>
        <v>475000</v>
      </c>
      <c r="L538" s="22"/>
    </row>
    <row r="539" spans="1:12">
      <c r="A539" s="38">
        <v>8</v>
      </c>
      <c r="B539" s="18">
        <v>1970211</v>
      </c>
      <c r="C539" s="23" t="s">
        <v>330</v>
      </c>
      <c r="D539" s="24">
        <v>702</v>
      </c>
      <c r="E539" s="24"/>
      <c r="F539" s="24"/>
      <c r="G539" s="19">
        <f>625708+384000</f>
        <v>1009708</v>
      </c>
      <c r="H539" s="20">
        <v>43497</v>
      </c>
      <c r="I539" s="15">
        <v>14903</v>
      </c>
      <c r="J539" s="15"/>
      <c r="K539" s="22">
        <f t="shared" si="12"/>
        <v>475000</v>
      </c>
      <c r="L539" s="38"/>
    </row>
    <row r="540" spans="1:12">
      <c r="A540" s="38">
        <v>9</v>
      </c>
      <c r="B540" s="18">
        <v>1970212</v>
      </c>
      <c r="C540" s="23" t="s">
        <v>331</v>
      </c>
      <c r="D540" s="24">
        <v>702</v>
      </c>
      <c r="E540" s="24"/>
      <c r="F540" s="24"/>
      <c r="G540" s="19">
        <v>1211651</v>
      </c>
      <c r="H540" s="20">
        <v>43483</v>
      </c>
      <c r="I540" s="15" t="s">
        <v>15</v>
      </c>
      <c r="J540" s="21" t="s">
        <v>16</v>
      </c>
      <c r="K540" s="22">
        <f t="shared" si="12"/>
        <v>475000</v>
      </c>
      <c r="L540" s="22"/>
    </row>
    <row r="541" spans="1:12">
      <c r="A541" s="38">
        <v>10</v>
      </c>
      <c r="B541" s="18">
        <v>1970213</v>
      </c>
      <c r="C541" s="23" t="s">
        <v>332</v>
      </c>
      <c r="D541" s="18">
        <v>702</v>
      </c>
      <c r="E541" s="18"/>
      <c r="F541" s="18"/>
      <c r="G541" s="19">
        <v>1009709</v>
      </c>
      <c r="H541" s="20">
        <v>43439</v>
      </c>
      <c r="I541" s="15" t="s">
        <v>15</v>
      </c>
      <c r="J541" s="21" t="s">
        <v>16</v>
      </c>
      <c r="K541" s="22">
        <f t="shared" si="12"/>
        <v>475000</v>
      </c>
      <c r="L541" s="22"/>
    </row>
    <row r="542" spans="1:12">
      <c r="A542" s="38">
        <v>11</v>
      </c>
      <c r="B542" s="18">
        <v>1970214</v>
      </c>
      <c r="C542" s="23" t="s">
        <v>333</v>
      </c>
      <c r="D542" s="18">
        <v>702</v>
      </c>
      <c r="E542" s="18"/>
      <c r="F542" s="18"/>
      <c r="G542" s="19">
        <v>934000</v>
      </c>
      <c r="H542" s="57">
        <v>43433</v>
      </c>
      <c r="I542" s="15" t="s">
        <v>15</v>
      </c>
      <c r="J542" s="21" t="s">
        <v>16</v>
      </c>
      <c r="K542" s="22">
        <f t="shared" si="12"/>
        <v>475000</v>
      </c>
      <c r="L542" s="22"/>
    </row>
    <row r="543" spans="1:12">
      <c r="A543" s="38">
        <v>12</v>
      </c>
      <c r="B543" s="18">
        <v>1970215</v>
      </c>
      <c r="C543" s="23" t="s">
        <v>334</v>
      </c>
      <c r="D543" s="18">
        <v>702</v>
      </c>
      <c r="E543" s="18"/>
      <c r="F543" s="18"/>
      <c r="G543" s="19">
        <f>650737+399360</f>
        <v>1050097</v>
      </c>
      <c r="H543" s="20">
        <v>43439</v>
      </c>
      <c r="I543" s="15">
        <v>14807</v>
      </c>
      <c r="J543" s="21" t="s">
        <v>16</v>
      </c>
      <c r="K543" s="22">
        <f t="shared" si="12"/>
        <v>475000</v>
      </c>
      <c r="L543" s="22"/>
    </row>
    <row r="544" spans="1:12">
      <c r="A544" s="38">
        <v>13</v>
      </c>
      <c r="B544" s="18">
        <v>1970216</v>
      </c>
      <c r="C544" s="23" t="s">
        <v>335</v>
      </c>
      <c r="D544" s="24">
        <v>702</v>
      </c>
      <c r="E544" s="24"/>
      <c r="F544" s="24"/>
      <c r="G544" s="19">
        <f>1009709</f>
        <v>1009709</v>
      </c>
      <c r="H544" s="20">
        <v>43497</v>
      </c>
      <c r="I544" s="15" t="s">
        <v>15</v>
      </c>
      <c r="J544" s="21" t="s">
        <v>16</v>
      </c>
      <c r="K544" s="22">
        <f t="shared" si="12"/>
        <v>475000</v>
      </c>
      <c r="L544" s="22"/>
    </row>
    <row r="545" spans="1:12">
      <c r="A545" s="38">
        <v>14</v>
      </c>
      <c r="B545" s="18">
        <v>1970219</v>
      </c>
      <c r="C545" s="23" t="s">
        <v>336</v>
      </c>
      <c r="D545" s="18">
        <v>702</v>
      </c>
      <c r="E545" s="18"/>
      <c r="F545" s="18"/>
      <c r="G545" s="19">
        <v>934000</v>
      </c>
      <c r="H545" s="20">
        <v>43437</v>
      </c>
      <c r="I545" s="15" t="s">
        <v>15</v>
      </c>
      <c r="J545" s="21" t="s">
        <v>16</v>
      </c>
      <c r="K545" s="22">
        <f t="shared" si="12"/>
        <v>475000</v>
      </c>
      <c r="L545" s="22"/>
    </row>
    <row r="546" spans="1:12">
      <c r="A546" s="38">
        <v>15</v>
      </c>
      <c r="B546" s="18">
        <v>1970221</v>
      </c>
      <c r="C546" s="34" t="s">
        <v>337</v>
      </c>
      <c r="D546" s="24">
        <v>702</v>
      </c>
      <c r="E546" s="24"/>
      <c r="F546" s="24"/>
      <c r="G546" s="19">
        <f>625709+384000</f>
        <v>1009709</v>
      </c>
      <c r="H546" s="20">
        <v>43497</v>
      </c>
      <c r="I546" s="15">
        <v>14846</v>
      </c>
      <c r="J546" s="21" t="s">
        <v>16</v>
      </c>
      <c r="K546" s="22">
        <f t="shared" si="12"/>
        <v>475000</v>
      </c>
      <c r="L546" s="22"/>
    </row>
    <row r="547" spans="1:12">
      <c r="A547" s="38">
        <v>16</v>
      </c>
      <c r="B547" s="18">
        <v>1970222</v>
      </c>
      <c r="C547" s="23" t="s">
        <v>338</v>
      </c>
      <c r="D547" s="18">
        <v>702</v>
      </c>
      <c r="E547" s="18"/>
      <c r="F547" s="18"/>
      <c r="G547" s="19">
        <v>934000</v>
      </c>
      <c r="H547" s="20">
        <v>43435</v>
      </c>
      <c r="I547" s="58" t="s">
        <v>339</v>
      </c>
      <c r="J547" s="21" t="s">
        <v>16</v>
      </c>
      <c r="K547" s="22">
        <f t="shared" si="12"/>
        <v>475000</v>
      </c>
      <c r="L547" s="22"/>
    </row>
    <row r="548" spans="1:12">
      <c r="A548" s="38">
        <v>17</v>
      </c>
      <c r="B548" s="18">
        <v>1970225</v>
      </c>
      <c r="C548" s="23" t="s">
        <v>340</v>
      </c>
      <c r="D548" s="24">
        <v>702</v>
      </c>
      <c r="E548" s="24"/>
      <c r="F548" s="24"/>
      <c r="G548" s="19">
        <f>550000</f>
        <v>550000</v>
      </c>
      <c r="H548" s="20">
        <v>43497</v>
      </c>
      <c r="I548" s="15">
        <v>14842</v>
      </c>
      <c r="J548" s="21" t="s">
        <v>16</v>
      </c>
      <c r="K548" s="22">
        <f t="shared" si="12"/>
        <v>475000</v>
      </c>
      <c r="L548" s="22" t="s">
        <v>47</v>
      </c>
    </row>
    <row r="549" spans="1:12">
      <c r="A549" s="38">
        <v>18</v>
      </c>
      <c r="B549" s="18">
        <v>1970227</v>
      </c>
      <c r="C549" s="38" t="s">
        <v>341</v>
      </c>
      <c r="D549" s="18">
        <v>702</v>
      </c>
      <c r="E549" s="18"/>
      <c r="F549" s="18"/>
      <c r="G549" s="19">
        <v>1044000</v>
      </c>
      <c r="H549" s="20">
        <v>43444</v>
      </c>
      <c r="I549" s="15" t="s">
        <v>15</v>
      </c>
      <c r="J549" s="21" t="s">
        <v>16</v>
      </c>
      <c r="K549" s="22">
        <f t="shared" si="12"/>
        <v>475000</v>
      </c>
      <c r="L549" s="22"/>
    </row>
    <row r="550" spans="1:12">
      <c r="A550" s="38">
        <v>19</v>
      </c>
      <c r="B550" s="18">
        <v>1970228</v>
      </c>
      <c r="C550" s="23" t="s">
        <v>342</v>
      </c>
      <c r="D550" s="18">
        <v>702</v>
      </c>
      <c r="E550" s="18"/>
      <c r="F550" s="18"/>
      <c r="G550" s="19">
        <v>934000</v>
      </c>
      <c r="H550" s="20">
        <v>43439</v>
      </c>
      <c r="I550" s="15" t="s">
        <v>15</v>
      </c>
      <c r="J550" s="21" t="s">
        <v>16</v>
      </c>
      <c r="K550" s="22">
        <f t="shared" si="12"/>
        <v>475000</v>
      </c>
      <c r="L550" s="22">
        <v>267000</v>
      </c>
    </row>
    <row r="551" spans="1:12">
      <c r="A551" s="38">
        <v>20</v>
      </c>
      <c r="B551" s="18">
        <v>1970229</v>
      </c>
      <c r="C551" s="23" t="s">
        <v>343</v>
      </c>
      <c r="D551" s="18">
        <v>702</v>
      </c>
      <c r="E551" s="18"/>
      <c r="F551" s="18"/>
      <c r="G551" s="19">
        <v>934000</v>
      </c>
      <c r="H551" s="20">
        <v>43439</v>
      </c>
      <c r="I551" s="15" t="s">
        <v>15</v>
      </c>
      <c r="J551" s="21" t="s">
        <v>16</v>
      </c>
      <c r="K551" s="22">
        <f t="shared" si="12"/>
        <v>475000</v>
      </c>
      <c r="L551" s="22"/>
    </row>
    <row r="552" spans="1:12">
      <c r="A552" s="38">
        <v>21</v>
      </c>
      <c r="B552" s="18">
        <v>1970231</v>
      </c>
      <c r="C552" s="23" t="s">
        <v>344</v>
      </c>
      <c r="D552" s="18">
        <v>702</v>
      </c>
      <c r="E552" s="18"/>
      <c r="F552" s="18"/>
      <c r="G552" s="19">
        <v>934000</v>
      </c>
      <c r="H552" s="20">
        <v>43438</v>
      </c>
      <c r="I552" s="15" t="s">
        <v>15</v>
      </c>
      <c r="J552" s="21" t="s">
        <v>16</v>
      </c>
      <c r="K552" s="22">
        <f t="shared" si="12"/>
        <v>475000</v>
      </c>
      <c r="L552" s="22"/>
    </row>
    <row r="553" spans="1:12">
      <c r="A553" s="38">
        <v>22</v>
      </c>
      <c r="B553" s="18">
        <v>1970232</v>
      </c>
      <c r="C553" s="23" t="s">
        <v>345</v>
      </c>
      <c r="D553" s="18">
        <v>702</v>
      </c>
      <c r="E553" s="18"/>
      <c r="F553" s="18"/>
      <c r="G553" s="19">
        <v>934000</v>
      </c>
      <c r="H553" s="20">
        <v>43438</v>
      </c>
      <c r="I553" s="15" t="s">
        <v>15</v>
      </c>
      <c r="J553" s="21" t="s">
        <v>16</v>
      </c>
      <c r="K553" s="22">
        <f t="shared" si="12"/>
        <v>475000</v>
      </c>
      <c r="L553" s="22"/>
    </row>
    <row r="554" spans="1:12">
      <c r="A554" s="38">
        <v>23</v>
      </c>
      <c r="B554" s="18">
        <v>1</v>
      </c>
      <c r="C554" s="23" t="s">
        <v>346</v>
      </c>
      <c r="D554" s="18">
        <v>702</v>
      </c>
      <c r="E554" s="15"/>
      <c r="F554" s="15"/>
      <c r="G554" s="22">
        <f>467250+350000</f>
        <v>817250</v>
      </c>
      <c r="H554" s="37">
        <v>43371</v>
      </c>
      <c r="I554" s="15">
        <v>14588</v>
      </c>
      <c r="K554" s="22">
        <f>475000</f>
        <v>475000</v>
      </c>
      <c r="L554" s="22"/>
    </row>
    <row r="555" spans="1:12">
      <c r="A555" s="38">
        <v>24</v>
      </c>
      <c r="B555" s="18">
        <v>4</v>
      </c>
      <c r="C555" s="23" t="s">
        <v>347</v>
      </c>
      <c r="D555" s="18">
        <v>702</v>
      </c>
      <c r="E555" s="15"/>
      <c r="F555" s="15"/>
      <c r="G555" s="19">
        <f>650736+364000</f>
        <v>1014736</v>
      </c>
      <c r="H555" s="20">
        <v>43494</v>
      </c>
      <c r="I555" s="15">
        <v>14781</v>
      </c>
      <c r="K555" s="22">
        <f t="shared" ref="K555" si="13">475000</f>
        <v>475000</v>
      </c>
      <c r="L555" s="22"/>
    </row>
    <row r="556" spans="1:12">
      <c r="B556" s="4"/>
      <c r="C556" s="41"/>
      <c r="D556" s="4"/>
      <c r="E556" s="4"/>
      <c r="F556" s="4"/>
    </row>
    <row r="557" spans="1:12">
      <c r="B557" s="4"/>
      <c r="C557" s="41"/>
      <c r="D557" s="4"/>
      <c r="E557" s="4"/>
      <c r="F557" s="4"/>
    </row>
    <row r="558" spans="1:12">
      <c r="B558" s="4"/>
      <c r="C558" s="41"/>
      <c r="D558" s="4"/>
      <c r="E558" s="4"/>
      <c r="F558" s="4"/>
    </row>
    <row r="559" spans="1:12">
      <c r="B559" s="4"/>
      <c r="C559" s="41"/>
      <c r="D559" s="4"/>
      <c r="E559" s="4"/>
      <c r="F559" s="4"/>
    </row>
    <row r="560" spans="1:12">
      <c r="B560" s="4"/>
      <c r="C560" s="41"/>
      <c r="D560" s="4"/>
      <c r="E560" s="4"/>
      <c r="F560" s="4"/>
    </row>
    <row r="561" spans="2:6">
      <c r="B561" s="4"/>
      <c r="C561" s="41"/>
      <c r="D561" s="4"/>
      <c r="E561" s="4"/>
      <c r="F561" s="4"/>
    </row>
    <row r="562" spans="2:6">
      <c r="B562" s="4"/>
      <c r="C562" s="41"/>
      <c r="D562" s="4"/>
      <c r="E562" s="4"/>
      <c r="F562" s="4"/>
    </row>
    <row r="563" spans="2:6">
      <c r="B563" s="4"/>
      <c r="C563" s="41"/>
      <c r="D563" s="4"/>
      <c r="E563" s="4"/>
      <c r="F563" s="4"/>
    </row>
    <row r="564" spans="2:6">
      <c r="B564" s="4"/>
      <c r="C564" s="41"/>
      <c r="D564" s="4"/>
      <c r="E564" s="4"/>
      <c r="F564" s="4"/>
    </row>
    <row r="565" spans="2:6">
      <c r="B565" s="4"/>
      <c r="C565" s="41"/>
      <c r="D565" s="4"/>
      <c r="E565" s="4"/>
      <c r="F565" s="4"/>
    </row>
    <row r="566" spans="2:6">
      <c r="B566" s="4"/>
      <c r="C566" s="41"/>
      <c r="D566" s="4"/>
      <c r="E566" s="4"/>
      <c r="F566" s="4"/>
    </row>
    <row r="567" spans="2:6">
      <c r="B567" s="4"/>
      <c r="C567" s="41"/>
      <c r="D567" s="4"/>
      <c r="E567" s="4"/>
      <c r="F567" s="4"/>
    </row>
    <row r="568" spans="2:6">
      <c r="B568" s="4"/>
      <c r="C568" s="41"/>
      <c r="D568" s="4"/>
      <c r="E568" s="4"/>
      <c r="F568" s="4"/>
    </row>
    <row r="569" spans="2:6">
      <c r="B569" s="4"/>
      <c r="C569" s="41"/>
      <c r="D569" s="4"/>
      <c r="E569" s="4"/>
      <c r="F569" s="4"/>
    </row>
    <row r="570" spans="2:6">
      <c r="B570" s="4"/>
      <c r="C570" s="41"/>
      <c r="D570" s="4"/>
      <c r="E570" s="4"/>
      <c r="F570" s="4"/>
    </row>
    <row r="571" spans="2:6">
      <c r="B571" s="4"/>
      <c r="C571" s="41"/>
      <c r="D571" s="4"/>
      <c r="E571" s="4"/>
      <c r="F571" s="4"/>
    </row>
    <row r="572" spans="2:6">
      <c r="B572" s="4"/>
      <c r="C572" s="41"/>
      <c r="D572" s="4"/>
      <c r="E572" s="4"/>
      <c r="F572" s="4"/>
    </row>
    <row r="573" spans="2:6">
      <c r="B573" s="4"/>
      <c r="C573" s="41"/>
      <c r="D573" s="4"/>
      <c r="E573" s="4"/>
      <c r="F573" s="4"/>
    </row>
    <row r="574" spans="2:6">
      <c r="B574" s="4"/>
      <c r="C574" s="41"/>
      <c r="D574" s="4"/>
      <c r="E574" s="4"/>
      <c r="F574" s="4"/>
    </row>
    <row r="575" spans="2:6">
      <c r="B575" s="4"/>
      <c r="C575" s="41"/>
      <c r="D575" s="4"/>
      <c r="E575" s="4"/>
      <c r="F575" s="4"/>
    </row>
    <row r="576" spans="2:6">
      <c r="B576" s="4"/>
      <c r="C576" s="41"/>
      <c r="D576" s="4"/>
      <c r="E576" s="4"/>
      <c r="F576" s="4"/>
    </row>
    <row r="577" spans="2:6">
      <c r="B577" s="4"/>
      <c r="C577" s="41"/>
      <c r="D577" s="4"/>
      <c r="E577" s="4"/>
      <c r="F577" s="4"/>
    </row>
    <row r="578" spans="2:6">
      <c r="B578" s="4"/>
      <c r="C578" s="41"/>
      <c r="D578" s="4"/>
      <c r="E578" s="4"/>
      <c r="F578" s="4"/>
    </row>
    <row r="579" spans="2:6">
      <c r="B579" s="4"/>
      <c r="C579" s="41"/>
      <c r="D579" s="4"/>
      <c r="E579" s="4"/>
      <c r="F579" s="4"/>
    </row>
    <row r="580" spans="2:6">
      <c r="B580" s="4"/>
      <c r="C580" s="41"/>
      <c r="D580" s="4"/>
      <c r="E580" s="4"/>
      <c r="F580" s="4"/>
    </row>
    <row r="581" spans="2:6">
      <c r="B581" s="4"/>
      <c r="C581" s="41"/>
      <c r="D581" s="4"/>
      <c r="E581" s="4"/>
      <c r="F581" s="4"/>
    </row>
    <row r="582" spans="2:6">
      <c r="B582" s="4"/>
      <c r="C582" s="41"/>
      <c r="D582" s="4"/>
      <c r="E582" s="4"/>
      <c r="F582" s="4"/>
    </row>
    <row r="583" spans="2:6">
      <c r="B583" s="4"/>
      <c r="C583" s="41"/>
      <c r="D583" s="4"/>
      <c r="E583" s="4"/>
      <c r="F583" s="4"/>
    </row>
    <row r="584" spans="2:6">
      <c r="B584" s="4"/>
      <c r="C584" s="41"/>
      <c r="D584" s="4"/>
      <c r="E584" s="4"/>
      <c r="F584" s="4"/>
    </row>
    <row r="585" spans="2:6">
      <c r="B585" s="4"/>
      <c r="C585" s="41"/>
      <c r="D585" s="4"/>
      <c r="E585" s="4"/>
      <c r="F585" s="4"/>
    </row>
    <row r="586" spans="2:6">
      <c r="B586" s="4"/>
      <c r="C586" s="41"/>
      <c r="D586" s="4"/>
      <c r="E586" s="4"/>
      <c r="F586" s="4"/>
    </row>
    <row r="587" spans="2:6">
      <c r="B587" s="4"/>
      <c r="C587" s="41"/>
      <c r="D587" s="4"/>
      <c r="E587" s="4"/>
      <c r="F587" s="4"/>
    </row>
    <row r="588" spans="2:6">
      <c r="B588" s="4"/>
      <c r="C588" s="41"/>
      <c r="D588" s="4"/>
      <c r="E588" s="4"/>
      <c r="F588" s="4"/>
    </row>
    <row r="589" spans="2:6">
      <c r="B589" s="4"/>
      <c r="C589" s="41"/>
      <c r="D589" s="4"/>
      <c r="E589" s="4"/>
      <c r="F589" s="4"/>
    </row>
    <row r="590" spans="2:6">
      <c r="B590" s="4"/>
      <c r="C590" s="41"/>
      <c r="D590" s="4"/>
      <c r="E590" s="4"/>
      <c r="F590" s="4"/>
    </row>
    <row r="591" spans="2:6">
      <c r="B591" s="4"/>
      <c r="C591" s="9" t="s">
        <v>1</v>
      </c>
      <c r="D591" s="10" t="s">
        <v>2</v>
      </c>
      <c r="E591" s="11"/>
      <c r="F591" s="11"/>
    </row>
    <row r="592" spans="2:6">
      <c r="C592" s="13" t="s">
        <v>348</v>
      </c>
      <c r="D592" s="3"/>
      <c r="E592" s="4"/>
      <c r="F592" s="4"/>
    </row>
    <row r="593" spans="1:12">
      <c r="A593" s="38"/>
      <c r="B593" s="16" t="s">
        <v>5</v>
      </c>
      <c r="C593" s="17" t="s">
        <v>6</v>
      </c>
      <c r="D593" s="18" t="s">
        <v>7</v>
      </c>
      <c r="E593" s="15"/>
      <c r="F593" s="15"/>
      <c r="G593" s="1"/>
      <c r="H593" s="1"/>
      <c r="I593" s="1"/>
      <c r="J593" s="1"/>
      <c r="K593" s="1"/>
      <c r="L593" s="1"/>
    </row>
    <row r="594" spans="1:12">
      <c r="A594" s="1">
        <v>1</v>
      </c>
      <c r="B594" s="33">
        <v>9</v>
      </c>
      <c r="C594" s="38" t="s">
        <v>349</v>
      </c>
      <c r="D594" s="15">
        <v>601</v>
      </c>
      <c r="E594" s="18"/>
      <c r="F594" s="18"/>
      <c r="G594" s="1"/>
      <c r="H594" s="1"/>
      <c r="I594" s="1"/>
      <c r="J594" s="1"/>
      <c r="K594" s="1"/>
      <c r="L594" s="1"/>
    </row>
    <row r="595" spans="1:12">
      <c r="A595" s="59">
        <v>2</v>
      </c>
      <c r="B595" s="33">
        <v>2</v>
      </c>
      <c r="C595" s="38" t="s">
        <v>350</v>
      </c>
      <c r="D595" s="15">
        <v>601</v>
      </c>
      <c r="E595" s="24"/>
      <c r="F595" s="24"/>
      <c r="G595" s="1"/>
      <c r="H595" s="1"/>
      <c r="I595" s="1"/>
      <c r="J595" s="1"/>
      <c r="K595" s="1"/>
      <c r="L595" s="1"/>
    </row>
    <row r="596" spans="1:12">
      <c r="A596" s="1">
        <v>3</v>
      </c>
      <c r="B596" s="33">
        <v>6</v>
      </c>
      <c r="C596" s="38" t="s">
        <v>351</v>
      </c>
      <c r="D596" s="15">
        <v>601</v>
      </c>
      <c r="E596" s="18"/>
      <c r="F596" s="18"/>
      <c r="G596" s="1"/>
      <c r="H596" s="1"/>
      <c r="I596" s="1"/>
      <c r="J596" s="1"/>
      <c r="K596" s="1"/>
      <c r="L596" s="1"/>
    </row>
    <row r="597" spans="1:12">
      <c r="A597" s="59">
        <v>4</v>
      </c>
      <c r="B597" s="33">
        <v>8</v>
      </c>
      <c r="C597" s="38" t="s">
        <v>352</v>
      </c>
      <c r="D597" s="15">
        <v>601</v>
      </c>
      <c r="E597" s="24"/>
      <c r="F597" s="24"/>
      <c r="G597" s="1"/>
      <c r="H597" s="1"/>
      <c r="I597" s="1"/>
      <c r="J597" s="1"/>
      <c r="K597" s="1"/>
      <c r="L597" s="1"/>
    </row>
    <row r="598" spans="1:12">
      <c r="A598" s="1">
        <v>5</v>
      </c>
      <c r="B598" s="33">
        <v>1</v>
      </c>
      <c r="C598" s="38" t="s">
        <v>353</v>
      </c>
      <c r="D598" s="15">
        <v>601</v>
      </c>
      <c r="E598" s="18"/>
      <c r="F598" s="18"/>
      <c r="G598" s="1"/>
      <c r="H598" s="1"/>
      <c r="I598" s="1"/>
      <c r="J598" s="1"/>
      <c r="K598" s="1"/>
      <c r="L598" s="1"/>
    </row>
    <row r="599" spans="1:12">
      <c r="A599" s="59">
        <v>6</v>
      </c>
      <c r="B599" s="33">
        <v>1960102</v>
      </c>
      <c r="C599" s="48" t="s">
        <v>354</v>
      </c>
      <c r="D599" s="15">
        <v>601</v>
      </c>
      <c r="E599" s="18"/>
      <c r="F599" s="18"/>
      <c r="G599" s="1"/>
      <c r="H599" s="1"/>
      <c r="I599" s="1"/>
      <c r="J599" s="1"/>
      <c r="K599" s="1"/>
      <c r="L599" s="1"/>
    </row>
    <row r="600" spans="1:12">
      <c r="A600" s="1">
        <v>7</v>
      </c>
      <c r="B600" s="33">
        <v>1960103</v>
      </c>
      <c r="C600" s="48" t="s">
        <v>355</v>
      </c>
      <c r="D600" s="15">
        <v>601</v>
      </c>
      <c r="E600" s="18"/>
      <c r="F600" s="18"/>
      <c r="G600" s="1"/>
      <c r="H600" s="1"/>
      <c r="I600" s="1"/>
      <c r="J600" s="1"/>
      <c r="K600" s="1"/>
      <c r="L600" s="1"/>
    </row>
    <row r="601" spans="1:12">
      <c r="A601" s="59">
        <v>8</v>
      </c>
      <c r="B601" s="33">
        <v>1960206</v>
      </c>
      <c r="C601" s="48" t="s">
        <v>356</v>
      </c>
      <c r="D601" s="15">
        <v>601</v>
      </c>
      <c r="E601" s="18"/>
      <c r="F601" s="18"/>
      <c r="G601" s="1"/>
      <c r="H601" s="1"/>
      <c r="I601" s="1"/>
      <c r="J601" s="1"/>
      <c r="K601" s="1"/>
      <c r="L601" s="1"/>
    </row>
    <row r="602" spans="1:12">
      <c r="A602" s="1">
        <v>9</v>
      </c>
      <c r="B602" s="33">
        <v>1960207</v>
      </c>
      <c r="C602" s="47" t="s">
        <v>357</v>
      </c>
      <c r="D602" s="15">
        <v>601</v>
      </c>
      <c r="E602" s="18"/>
      <c r="F602" s="18"/>
      <c r="G602" s="1"/>
      <c r="H602" s="1"/>
      <c r="I602" s="1"/>
      <c r="J602" s="1"/>
      <c r="K602" s="1"/>
      <c r="L602" s="1"/>
    </row>
    <row r="603" spans="1:12">
      <c r="A603" s="59">
        <v>10</v>
      </c>
      <c r="B603" s="33">
        <v>1960208</v>
      </c>
      <c r="C603" s="48" t="s">
        <v>358</v>
      </c>
      <c r="D603" s="15">
        <v>601</v>
      </c>
      <c r="E603" s="18"/>
      <c r="F603" s="18"/>
      <c r="G603" s="1"/>
      <c r="H603" s="1"/>
      <c r="I603" s="1"/>
      <c r="J603" s="1"/>
      <c r="K603" s="1"/>
      <c r="L603" s="1"/>
    </row>
    <row r="604" spans="1:12">
      <c r="A604" s="1">
        <v>11</v>
      </c>
      <c r="B604" s="33">
        <v>1960209</v>
      </c>
      <c r="C604" s="34" t="s">
        <v>359</v>
      </c>
      <c r="D604" s="15">
        <v>601</v>
      </c>
      <c r="E604" s="15"/>
      <c r="F604" s="15"/>
      <c r="G604" s="1"/>
      <c r="H604" s="1"/>
      <c r="I604" s="1"/>
      <c r="J604" s="1"/>
      <c r="K604" s="1"/>
      <c r="L604" s="1"/>
    </row>
    <row r="605" spans="1:12">
      <c r="A605" s="59">
        <v>12</v>
      </c>
      <c r="B605" s="33">
        <v>1960210</v>
      </c>
      <c r="C605" s="34" t="s">
        <v>360</v>
      </c>
      <c r="D605" s="15">
        <v>601</v>
      </c>
      <c r="E605" s="15"/>
      <c r="F605" s="15"/>
      <c r="G605" s="1"/>
      <c r="H605" s="1"/>
      <c r="I605" s="1"/>
      <c r="J605" s="1"/>
      <c r="K605" s="1"/>
      <c r="L605" s="1"/>
    </row>
    <row r="606" spans="1:12">
      <c r="A606" s="1">
        <v>13</v>
      </c>
      <c r="B606" s="33">
        <v>1960211</v>
      </c>
      <c r="C606" s="34" t="s">
        <v>361</v>
      </c>
      <c r="D606" s="15">
        <v>601</v>
      </c>
      <c r="E606" s="15"/>
      <c r="F606" s="15"/>
      <c r="G606" s="1"/>
      <c r="H606" s="1"/>
      <c r="I606" s="1"/>
      <c r="J606" s="1"/>
      <c r="K606" s="1"/>
      <c r="L606" s="1"/>
    </row>
    <row r="607" spans="1:12">
      <c r="A607" s="59">
        <v>14</v>
      </c>
      <c r="B607" s="33">
        <v>1960105</v>
      </c>
      <c r="C607" s="48" t="s">
        <v>362</v>
      </c>
      <c r="D607" s="15">
        <v>601</v>
      </c>
      <c r="E607" s="15"/>
      <c r="F607" s="15"/>
      <c r="G607" s="1"/>
      <c r="H607" s="1"/>
      <c r="I607" s="1"/>
      <c r="J607" s="1"/>
      <c r="K607" s="1"/>
      <c r="L607" s="1"/>
    </row>
    <row r="608" spans="1:12">
      <c r="A608" s="1">
        <v>15</v>
      </c>
      <c r="B608" s="33">
        <v>1960212</v>
      </c>
      <c r="C608" s="48" t="s">
        <v>363</v>
      </c>
      <c r="D608" s="15">
        <v>601</v>
      </c>
      <c r="E608" s="15"/>
      <c r="F608" s="15"/>
      <c r="G608" s="1"/>
      <c r="H608" s="1"/>
      <c r="I608" s="1"/>
      <c r="J608" s="1"/>
      <c r="K608" s="1"/>
      <c r="L608" s="1"/>
    </row>
    <row r="609" spans="1:6" s="1" customFormat="1">
      <c r="A609" s="59">
        <v>16</v>
      </c>
      <c r="B609" s="33">
        <v>1960213</v>
      </c>
      <c r="C609" s="46" t="s">
        <v>364</v>
      </c>
      <c r="D609" s="15">
        <v>601</v>
      </c>
      <c r="E609" s="15"/>
      <c r="F609" s="15"/>
    </row>
    <row r="610" spans="1:6" s="1" customFormat="1">
      <c r="A610" s="1">
        <v>17</v>
      </c>
      <c r="B610" s="33">
        <v>1960214</v>
      </c>
      <c r="C610" s="46" t="s">
        <v>365</v>
      </c>
      <c r="D610" s="15">
        <v>601</v>
      </c>
      <c r="E610" s="15"/>
      <c r="F610" s="15"/>
    </row>
    <row r="611" spans="1:6" s="1" customFormat="1">
      <c r="A611" s="59">
        <v>18</v>
      </c>
      <c r="B611" s="33">
        <v>1960107</v>
      </c>
      <c r="C611" s="34" t="s">
        <v>366</v>
      </c>
      <c r="D611" s="15">
        <v>601</v>
      </c>
      <c r="E611" s="15"/>
      <c r="F611" s="15"/>
    </row>
    <row r="612" spans="1:6" s="1" customFormat="1">
      <c r="A612" s="1">
        <v>19</v>
      </c>
      <c r="B612" s="33">
        <v>1960216</v>
      </c>
      <c r="C612" s="48" t="s">
        <v>367</v>
      </c>
      <c r="D612" s="15">
        <v>601</v>
      </c>
      <c r="E612" s="15"/>
      <c r="F612" s="15"/>
    </row>
    <row r="613" spans="1:6" s="1" customFormat="1">
      <c r="A613" s="59">
        <v>20</v>
      </c>
      <c r="B613" s="33">
        <v>1960217</v>
      </c>
      <c r="C613" s="34" t="s">
        <v>368</v>
      </c>
      <c r="D613" s="15">
        <v>601</v>
      </c>
      <c r="E613" s="15"/>
      <c r="F613" s="15"/>
    </row>
    <row r="614" spans="1:6" s="1" customFormat="1">
      <c r="A614" s="1">
        <v>21</v>
      </c>
      <c r="B614" s="33">
        <v>1960109</v>
      </c>
      <c r="C614" s="48" t="s">
        <v>369</v>
      </c>
      <c r="D614" s="15">
        <v>601</v>
      </c>
      <c r="E614" s="15"/>
      <c r="F614" s="15"/>
    </row>
    <row r="615" spans="1:6" s="1" customFormat="1">
      <c r="A615" s="59">
        <v>22</v>
      </c>
      <c r="B615" s="33">
        <v>1960218</v>
      </c>
      <c r="C615" s="48" t="s">
        <v>370</v>
      </c>
      <c r="D615" s="15">
        <v>601</v>
      </c>
      <c r="E615" s="19"/>
      <c r="F615" s="20"/>
    </row>
    <row r="616" spans="1:6" s="1" customFormat="1">
      <c r="A616" s="1">
        <v>23</v>
      </c>
      <c r="B616" s="33">
        <v>1960110</v>
      </c>
      <c r="C616" s="34" t="s">
        <v>371</v>
      </c>
      <c r="D616" s="15">
        <v>601</v>
      </c>
      <c r="E616" s="18"/>
      <c r="F616" s="18"/>
    </row>
    <row r="617" spans="1:6" s="1" customFormat="1">
      <c r="A617" s="59">
        <v>24</v>
      </c>
      <c r="B617" s="33">
        <v>1960219</v>
      </c>
      <c r="C617" s="48" t="s">
        <v>372</v>
      </c>
      <c r="D617" s="15">
        <v>601</v>
      </c>
      <c r="E617" s="18"/>
      <c r="F617" s="18"/>
    </row>
    <row r="618" spans="1:6" s="1" customFormat="1">
      <c r="A618" s="1">
        <v>25</v>
      </c>
      <c r="B618" s="33">
        <v>4</v>
      </c>
      <c r="C618" s="38" t="s">
        <v>373</v>
      </c>
      <c r="D618" s="15">
        <v>601</v>
      </c>
      <c r="E618" s="24"/>
      <c r="F618" s="24"/>
    </row>
    <row r="619" spans="1:6" s="1" customFormat="1">
      <c r="A619" s="59">
        <v>26</v>
      </c>
      <c r="B619" s="33">
        <v>12</v>
      </c>
      <c r="C619" s="34" t="s">
        <v>374</v>
      </c>
      <c r="D619" s="15">
        <v>601</v>
      </c>
      <c r="E619" s="18"/>
      <c r="F619" s="18"/>
    </row>
    <row r="620" spans="1:6" s="1" customFormat="1">
      <c r="A620" s="1">
        <v>27</v>
      </c>
      <c r="B620" s="33">
        <v>3</v>
      </c>
      <c r="C620" s="38" t="s">
        <v>375</v>
      </c>
      <c r="D620" s="15">
        <v>601</v>
      </c>
      <c r="E620" s="18"/>
      <c r="F620" s="18"/>
    </row>
    <row r="621" spans="1:6" s="1" customFormat="1">
      <c r="A621" s="59">
        <v>28</v>
      </c>
      <c r="B621" s="33">
        <v>5</v>
      </c>
      <c r="C621" s="38" t="s">
        <v>376</v>
      </c>
      <c r="D621" s="15">
        <v>601</v>
      </c>
      <c r="E621" s="18"/>
      <c r="F621" s="18"/>
    </row>
    <row r="622" spans="1:6" s="1" customFormat="1">
      <c r="A622" s="1">
        <v>29</v>
      </c>
      <c r="B622" s="33">
        <v>1960223</v>
      </c>
      <c r="C622" s="34" t="s">
        <v>377</v>
      </c>
      <c r="D622" s="15">
        <v>601</v>
      </c>
      <c r="E622" s="18"/>
      <c r="F622" s="18"/>
    </row>
    <row r="623" spans="1:6" s="1" customFormat="1">
      <c r="A623" s="59">
        <v>30</v>
      </c>
      <c r="B623" s="33">
        <v>1960113</v>
      </c>
      <c r="C623" s="48" t="s">
        <v>378</v>
      </c>
      <c r="D623" s="15">
        <v>601</v>
      </c>
      <c r="E623" s="18"/>
      <c r="F623" s="18"/>
    </row>
    <row r="624" spans="1:6" s="1" customFormat="1">
      <c r="A624" s="1">
        <v>31</v>
      </c>
      <c r="B624" s="33">
        <v>11</v>
      </c>
      <c r="C624" s="34" t="s">
        <v>379</v>
      </c>
      <c r="D624" s="15">
        <v>601</v>
      </c>
      <c r="E624" s="18"/>
      <c r="F624" s="18"/>
    </row>
    <row r="625" spans="1:6" s="1" customFormat="1">
      <c r="A625" s="59">
        <v>32</v>
      </c>
      <c r="B625" s="33">
        <v>1960114</v>
      </c>
      <c r="C625" s="34" t="s">
        <v>380</v>
      </c>
      <c r="D625" s="15">
        <v>601</v>
      </c>
      <c r="E625" s="18"/>
      <c r="F625" s="18"/>
    </row>
    <row r="626" spans="1:6" s="1" customFormat="1">
      <c r="A626" s="1">
        <v>33</v>
      </c>
      <c r="B626" s="33">
        <v>10</v>
      </c>
      <c r="C626" s="38" t="s">
        <v>381</v>
      </c>
      <c r="D626" s="15">
        <v>601</v>
      </c>
      <c r="E626" s="24"/>
      <c r="F626" s="24"/>
    </row>
    <row r="627" spans="1:6" s="1" customFormat="1">
      <c r="A627" s="59">
        <v>34</v>
      </c>
      <c r="B627" s="33">
        <v>1960220</v>
      </c>
      <c r="C627" s="48" t="s">
        <v>382</v>
      </c>
      <c r="D627" s="15">
        <v>601</v>
      </c>
      <c r="E627" s="18"/>
      <c r="F627" s="18"/>
    </row>
    <row r="628" spans="1:6" s="1" customFormat="1">
      <c r="A628" s="1">
        <v>35</v>
      </c>
      <c r="B628" s="33">
        <v>7</v>
      </c>
      <c r="C628" s="38" t="s">
        <v>383</v>
      </c>
      <c r="D628" s="15">
        <v>601</v>
      </c>
      <c r="E628" s="18"/>
      <c r="F628" s="18"/>
    </row>
    <row r="629" spans="1:6" s="1" customFormat="1">
      <c r="A629" s="59">
        <v>36</v>
      </c>
      <c r="B629" s="33">
        <v>1960115</v>
      </c>
      <c r="C629" s="34" t="s">
        <v>384</v>
      </c>
      <c r="D629" s="15">
        <v>601</v>
      </c>
      <c r="E629" s="18"/>
      <c r="F629" s="18"/>
    </row>
    <row r="630" spans="1:6" s="1" customFormat="1">
      <c r="A630" s="1">
        <v>37</v>
      </c>
      <c r="B630" s="33">
        <v>1960221</v>
      </c>
      <c r="C630" s="34" t="s">
        <v>385</v>
      </c>
      <c r="D630" s="15">
        <v>601</v>
      </c>
      <c r="E630" s="18"/>
      <c r="F630" s="18"/>
    </row>
    <row r="631" spans="1:6" s="1" customFormat="1">
      <c r="B631" s="29"/>
      <c r="C631" s="12"/>
      <c r="D631" s="4"/>
      <c r="E631" s="4"/>
      <c r="F631" s="4"/>
    </row>
    <row r="632" spans="1:6" s="1" customFormat="1">
      <c r="B632" s="29"/>
      <c r="C632" s="12"/>
      <c r="D632" s="4"/>
      <c r="E632" s="4"/>
      <c r="F632" s="4"/>
    </row>
    <row r="633" spans="1:6" s="1" customFormat="1">
      <c r="B633" s="29"/>
      <c r="C633" s="12"/>
      <c r="D633" s="4"/>
      <c r="E633" s="4"/>
      <c r="F633" s="4"/>
    </row>
    <row r="634" spans="1:6" s="1" customFormat="1">
      <c r="B634" s="29"/>
      <c r="C634" s="12"/>
      <c r="D634" s="4"/>
      <c r="E634" s="4"/>
      <c r="F634" s="4"/>
    </row>
    <row r="635" spans="1:6" s="1" customFormat="1">
      <c r="B635" s="29"/>
      <c r="C635" s="12"/>
      <c r="D635" s="4"/>
      <c r="E635" s="4"/>
      <c r="F635" s="4"/>
    </row>
    <row r="636" spans="1:6" s="1" customFormat="1">
      <c r="B636" s="29"/>
      <c r="C636" s="12"/>
      <c r="D636" s="4"/>
      <c r="E636" s="4"/>
      <c r="F636" s="4"/>
    </row>
    <row r="637" spans="1:6" s="1" customFormat="1">
      <c r="B637" s="29"/>
      <c r="C637" s="12"/>
      <c r="D637" s="4"/>
      <c r="E637" s="4"/>
      <c r="F637" s="4"/>
    </row>
    <row r="638" spans="1:6" s="1" customFormat="1">
      <c r="B638" s="29"/>
      <c r="C638" s="12"/>
      <c r="D638" s="4"/>
      <c r="E638" s="4"/>
      <c r="F638" s="4"/>
    </row>
    <row r="639" spans="1:6" s="1" customFormat="1">
      <c r="B639" s="29"/>
      <c r="C639" s="12"/>
      <c r="D639" s="4"/>
      <c r="E639" s="4"/>
      <c r="F639" s="4"/>
    </row>
    <row r="640" spans="1:6" s="1" customFormat="1">
      <c r="B640" s="29"/>
      <c r="C640" s="12"/>
      <c r="D640" s="4"/>
      <c r="E640" s="4"/>
      <c r="F640" s="4"/>
    </row>
    <row r="641" spans="1:12">
      <c r="B641" s="29"/>
      <c r="C641" s="12"/>
      <c r="D641" s="4"/>
      <c r="E641" s="4"/>
      <c r="F641" s="4"/>
      <c r="G641" s="1"/>
      <c r="H641" s="1"/>
      <c r="I641" s="1"/>
      <c r="J641" s="1"/>
      <c r="K641" s="1"/>
      <c r="L641" s="1"/>
    </row>
    <row r="642" spans="1:12">
      <c r="B642" s="29"/>
      <c r="C642" s="12"/>
      <c r="D642" s="4"/>
      <c r="E642" s="4"/>
      <c r="F642" s="4"/>
      <c r="G642" s="1"/>
      <c r="H642" s="1"/>
      <c r="I642" s="1"/>
      <c r="J642" s="1"/>
      <c r="K642" s="1"/>
      <c r="L642" s="1"/>
    </row>
    <row r="643" spans="1:12">
      <c r="B643" s="29"/>
      <c r="C643" s="12"/>
      <c r="D643" s="4"/>
      <c r="E643" s="4"/>
      <c r="F643" s="4"/>
      <c r="G643" s="1"/>
      <c r="H643" s="1"/>
      <c r="I643" s="1"/>
      <c r="J643" s="1"/>
      <c r="K643" s="1"/>
      <c r="L643" s="1"/>
    </row>
    <row r="644" spans="1:12">
      <c r="B644" s="29"/>
      <c r="C644" s="9" t="s">
        <v>1</v>
      </c>
      <c r="D644" s="10" t="s">
        <v>2</v>
      </c>
      <c r="E644" s="11"/>
      <c r="F644" s="11"/>
      <c r="G644" s="1"/>
      <c r="H644" s="1"/>
      <c r="I644" s="1"/>
      <c r="J644" s="1"/>
      <c r="K644" s="1"/>
      <c r="L644" s="1"/>
    </row>
    <row r="645" spans="1:12">
      <c r="B645" s="29"/>
      <c r="C645" s="12"/>
      <c r="D645" s="4"/>
      <c r="E645" s="4"/>
      <c r="F645" s="4"/>
      <c r="G645" s="1"/>
      <c r="H645" s="1"/>
      <c r="I645" s="1"/>
      <c r="J645" s="1"/>
      <c r="K645" s="1"/>
      <c r="L645" s="1"/>
    </row>
    <row r="646" spans="1:12">
      <c r="C646" s="13" t="s">
        <v>386</v>
      </c>
      <c r="D646" s="3"/>
      <c r="E646" s="4"/>
      <c r="F646" s="4"/>
      <c r="G646" s="1"/>
      <c r="H646" s="1"/>
      <c r="I646" s="1"/>
      <c r="J646" s="1"/>
      <c r="K646" s="1"/>
      <c r="L646" s="1"/>
    </row>
    <row r="647" spans="1:12">
      <c r="B647" s="16" t="s">
        <v>5</v>
      </c>
      <c r="C647" s="17" t="s">
        <v>6</v>
      </c>
      <c r="D647" s="18" t="s">
        <v>7</v>
      </c>
      <c r="E647" s="18"/>
      <c r="F647" s="18"/>
      <c r="G647" s="1"/>
      <c r="H647" s="1"/>
      <c r="I647" s="1"/>
      <c r="J647" s="1"/>
      <c r="K647" s="1"/>
      <c r="L647" s="1"/>
    </row>
    <row r="648" spans="1:12">
      <c r="A648" s="1">
        <v>1</v>
      </c>
      <c r="B648" s="33">
        <v>1960206</v>
      </c>
      <c r="C648" s="48" t="s">
        <v>356</v>
      </c>
      <c r="D648" s="24">
        <v>602</v>
      </c>
      <c r="E648" s="19"/>
      <c r="F648" s="20"/>
      <c r="G648" s="15"/>
      <c r="H648" s="15" t="s">
        <v>16</v>
      </c>
      <c r="I648" s="1"/>
      <c r="J648" s="1"/>
      <c r="K648" s="1"/>
      <c r="L648" s="1"/>
    </row>
    <row r="649" spans="1:12">
      <c r="A649" s="38">
        <v>2</v>
      </c>
      <c r="B649" s="33">
        <v>1960207</v>
      </c>
      <c r="C649" s="47" t="s">
        <v>357</v>
      </c>
      <c r="D649" s="18">
        <v>602</v>
      </c>
      <c r="E649" s="18"/>
      <c r="F649" s="18"/>
      <c r="G649" s="1"/>
      <c r="H649" s="1"/>
      <c r="I649" s="1"/>
      <c r="J649" s="1"/>
      <c r="K649" s="1"/>
      <c r="L649" s="1"/>
    </row>
    <row r="650" spans="1:12">
      <c r="A650" s="1">
        <v>3</v>
      </c>
      <c r="B650" s="33">
        <v>1960208</v>
      </c>
      <c r="C650" s="48" t="s">
        <v>358</v>
      </c>
      <c r="D650" s="18">
        <v>602</v>
      </c>
      <c r="E650" s="18"/>
      <c r="F650" s="18"/>
      <c r="G650" s="1"/>
      <c r="H650" s="1"/>
      <c r="I650" s="1"/>
      <c r="J650" s="1"/>
      <c r="K650" s="1"/>
      <c r="L650" s="1"/>
    </row>
    <row r="651" spans="1:12">
      <c r="A651" s="38">
        <v>4</v>
      </c>
      <c r="B651" s="33">
        <v>1960209</v>
      </c>
      <c r="C651" s="34" t="s">
        <v>359</v>
      </c>
      <c r="D651" s="24">
        <v>602</v>
      </c>
      <c r="E651" s="24"/>
      <c r="F651" s="24"/>
      <c r="G651" s="1"/>
      <c r="H651" s="1"/>
      <c r="I651" s="1"/>
      <c r="J651" s="1"/>
      <c r="K651" s="1"/>
      <c r="L651" s="1"/>
    </row>
    <row r="652" spans="1:12">
      <c r="A652" s="1">
        <v>5</v>
      </c>
      <c r="B652" s="33">
        <v>1960210</v>
      </c>
      <c r="C652" s="34" t="s">
        <v>360</v>
      </c>
      <c r="D652" s="18">
        <v>602</v>
      </c>
      <c r="E652" s="18"/>
      <c r="F652" s="18"/>
      <c r="G652" s="1"/>
      <c r="H652" s="1"/>
      <c r="I652" s="1"/>
      <c r="J652" s="1"/>
      <c r="K652" s="1"/>
      <c r="L652" s="1"/>
    </row>
    <row r="653" spans="1:12">
      <c r="A653" s="38">
        <v>6</v>
      </c>
      <c r="B653" s="33">
        <v>1960211</v>
      </c>
      <c r="C653" s="34" t="s">
        <v>361</v>
      </c>
      <c r="D653" s="18">
        <v>602</v>
      </c>
      <c r="E653" s="18"/>
      <c r="F653" s="18"/>
      <c r="G653" s="1"/>
      <c r="H653" s="1"/>
      <c r="I653" s="1"/>
      <c r="J653" s="1"/>
      <c r="K653" s="1"/>
      <c r="L653" s="1"/>
    </row>
    <row r="654" spans="1:12">
      <c r="A654" s="1">
        <v>7</v>
      </c>
      <c r="B654" s="33">
        <v>1960212</v>
      </c>
      <c r="C654" s="48" t="s">
        <v>363</v>
      </c>
      <c r="D654" s="18">
        <v>602</v>
      </c>
      <c r="E654" s="18"/>
      <c r="F654" s="18"/>
      <c r="G654" s="1"/>
      <c r="H654" s="1"/>
      <c r="I654" s="1"/>
      <c r="J654" s="1"/>
      <c r="K654" s="1"/>
      <c r="L654" s="1"/>
    </row>
    <row r="655" spans="1:12">
      <c r="A655" s="38">
        <v>8</v>
      </c>
      <c r="B655" s="33">
        <v>1960213</v>
      </c>
      <c r="C655" s="46" t="s">
        <v>364</v>
      </c>
      <c r="D655" s="18">
        <v>602</v>
      </c>
      <c r="E655" s="18"/>
      <c r="F655" s="18"/>
      <c r="G655" s="1"/>
      <c r="H655" s="1"/>
      <c r="I655" s="1"/>
      <c r="J655" s="1"/>
      <c r="K655" s="1"/>
      <c r="L655" s="1"/>
    </row>
    <row r="656" spans="1:12">
      <c r="A656" s="1">
        <v>9</v>
      </c>
      <c r="B656" s="33">
        <v>1960214</v>
      </c>
      <c r="C656" s="46" t="s">
        <v>365</v>
      </c>
      <c r="D656" s="18">
        <v>602</v>
      </c>
      <c r="E656" s="18"/>
      <c r="F656" s="18"/>
      <c r="G656" s="1"/>
      <c r="H656" s="1"/>
      <c r="I656" s="1"/>
      <c r="J656" s="1"/>
      <c r="K656" s="1"/>
      <c r="L656" s="1"/>
    </row>
    <row r="657" spans="1:12">
      <c r="A657" s="38">
        <v>10</v>
      </c>
      <c r="B657" s="33">
        <v>1960216</v>
      </c>
      <c r="C657" s="48" t="s">
        <v>367</v>
      </c>
      <c r="D657" s="18">
        <v>602</v>
      </c>
      <c r="E657" s="18"/>
      <c r="F657" s="18"/>
      <c r="G657" s="1"/>
      <c r="H657" s="1"/>
      <c r="I657" s="1"/>
      <c r="J657" s="1"/>
      <c r="K657" s="1"/>
      <c r="L657" s="1"/>
    </row>
    <row r="658" spans="1:12">
      <c r="A658" s="1">
        <v>11</v>
      </c>
      <c r="B658" s="33">
        <v>1960217</v>
      </c>
      <c r="C658" s="34" t="s">
        <v>368</v>
      </c>
      <c r="D658" s="18">
        <v>602</v>
      </c>
      <c r="E658" s="18"/>
      <c r="F658" s="18"/>
      <c r="G658" s="1"/>
      <c r="H658" s="1"/>
      <c r="I658" s="1"/>
      <c r="J658" s="1"/>
      <c r="K658" s="1"/>
      <c r="L658" s="1"/>
    </row>
    <row r="659" spans="1:12">
      <c r="A659" s="38">
        <v>12</v>
      </c>
      <c r="B659" s="33">
        <v>1960218</v>
      </c>
      <c r="C659" s="48" t="s">
        <v>370</v>
      </c>
      <c r="D659" s="24">
        <v>602</v>
      </c>
      <c r="E659" s="24"/>
      <c r="F659" s="24"/>
      <c r="G659" s="1"/>
      <c r="H659" s="1"/>
      <c r="I659" s="1"/>
      <c r="J659" s="1"/>
      <c r="K659" s="1"/>
      <c r="L659" s="1"/>
    </row>
    <row r="660" spans="1:12">
      <c r="A660" s="1">
        <v>13</v>
      </c>
      <c r="B660" s="33">
        <v>1960219</v>
      </c>
      <c r="C660" s="48" t="s">
        <v>372</v>
      </c>
      <c r="D660" s="18">
        <v>602</v>
      </c>
      <c r="E660" s="18"/>
      <c r="F660" s="18"/>
      <c r="G660" s="1"/>
      <c r="H660" s="1"/>
      <c r="I660" s="1"/>
      <c r="J660" s="1"/>
      <c r="K660" s="1"/>
      <c r="L660" s="1"/>
    </row>
    <row r="661" spans="1:12">
      <c r="A661" s="38">
        <v>14</v>
      </c>
      <c r="B661" s="33">
        <v>1960220</v>
      </c>
      <c r="C661" s="34" t="s">
        <v>377</v>
      </c>
      <c r="D661" s="18">
        <v>602</v>
      </c>
      <c r="E661" s="18"/>
      <c r="F661" s="18"/>
      <c r="G661" s="1"/>
      <c r="H661" s="1"/>
      <c r="I661" s="1"/>
      <c r="J661" s="1"/>
      <c r="K661" s="1"/>
      <c r="L661" s="1"/>
    </row>
    <row r="662" spans="1:12">
      <c r="A662" s="1">
        <v>15</v>
      </c>
      <c r="B662" s="33">
        <v>1960221</v>
      </c>
      <c r="C662" s="48" t="s">
        <v>382</v>
      </c>
      <c r="D662" s="18">
        <v>602</v>
      </c>
      <c r="E662" s="18"/>
      <c r="F662" s="18"/>
      <c r="G662" s="1"/>
      <c r="H662" s="1"/>
      <c r="I662" s="1"/>
      <c r="J662" s="1"/>
      <c r="K662" s="1"/>
      <c r="L662" s="1"/>
    </row>
    <row r="663" spans="1:12">
      <c r="A663" s="38">
        <v>16</v>
      </c>
      <c r="B663" s="33">
        <v>1960223</v>
      </c>
      <c r="C663" s="34" t="s">
        <v>385</v>
      </c>
      <c r="D663" s="18">
        <v>602</v>
      </c>
      <c r="E663" s="18"/>
      <c r="F663" s="18"/>
      <c r="G663" s="1"/>
      <c r="H663" s="1"/>
      <c r="I663" s="1"/>
      <c r="J663" s="1"/>
      <c r="K663" s="1"/>
      <c r="L663" s="1"/>
    </row>
    <row r="664" spans="1:12">
      <c r="B664" s="29"/>
      <c r="C664" s="60"/>
      <c r="D664" s="4"/>
      <c r="E664" s="4"/>
      <c r="F664" s="4"/>
      <c r="G664" s="1"/>
      <c r="H664" s="1"/>
      <c r="I664" s="1"/>
      <c r="J664" s="1"/>
      <c r="K664" s="1"/>
      <c r="L664" s="1"/>
    </row>
    <row r="665" spans="1:12">
      <c r="B665" s="29"/>
      <c r="C665" s="60"/>
      <c r="D665" s="4"/>
      <c r="E665" s="4"/>
      <c r="F665" s="4"/>
      <c r="G665" s="1"/>
      <c r="H665" s="1"/>
      <c r="I665" s="1"/>
      <c r="J665" s="1"/>
      <c r="K665" s="1"/>
      <c r="L665" s="1"/>
    </row>
    <row r="666" spans="1:12">
      <c r="B666" s="29"/>
      <c r="C666" s="60"/>
      <c r="D666" s="4"/>
      <c r="E666" s="4"/>
      <c r="F666" s="4"/>
      <c r="G666" s="1"/>
      <c r="H666" s="1"/>
      <c r="I666" s="1"/>
      <c r="J666" s="1"/>
      <c r="K666" s="1"/>
      <c r="L666" s="1"/>
    </row>
    <row r="667" spans="1:12">
      <c r="B667" s="29"/>
      <c r="C667" s="60"/>
      <c r="D667" s="4"/>
      <c r="E667" s="4"/>
      <c r="F667" s="4"/>
      <c r="G667" s="1"/>
      <c r="H667" s="1"/>
      <c r="I667" s="1"/>
      <c r="J667" s="1"/>
      <c r="K667" s="1"/>
      <c r="L667" s="1"/>
    </row>
    <row r="668" spans="1:12">
      <c r="B668" s="29"/>
      <c r="C668" s="60"/>
      <c r="D668" s="4"/>
      <c r="E668" s="4"/>
      <c r="F668" s="4"/>
      <c r="G668" s="1"/>
      <c r="H668" s="1"/>
      <c r="I668" s="1"/>
      <c r="J668" s="1"/>
      <c r="K668" s="1"/>
      <c r="L668" s="1"/>
    </row>
    <row r="669" spans="1:12">
      <c r="B669" s="29"/>
      <c r="C669" s="60"/>
      <c r="D669" s="4"/>
      <c r="E669" s="4"/>
      <c r="F669" s="4"/>
      <c r="G669" s="1"/>
      <c r="H669" s="1"/>
      <c r="I669" s="1"/>
      <c r="J669" s="1"/>
      <c r="K669" s="1"/>
      <c r="L669" s="1"/>
    </row>
    <row r="670" spans="1:12">
      <c r="B670" s="29"/>
      <c r="C670" s="60"/>
      <c r="D670" s="4"/>
      <c r="E670" s="4"/>
      <c r="F670" s="4"/>
      <c r="G670" s="1"/>
      <c r="H670" s="1"/>
      <c r="I670" s="1"/>
      <c r="J670" s="1"/>
      <c r="K670" s="1"/>
      <c r="L670" s="1"/>
    </row>
    <row r="671" spans="1:12">
      <c r="B671" s="29"/>
      <c r="C671" s="60"/>
      <c r="D671" s="4"/>
      <c r="E671" s="4"/>
      <c r="F671" s="4"/>
      <c r="G671" s="1"/>
      <c r="H671" s="1"/>
      <c r="I671" s="1"/>
      <c r="J671" s="1"/>
      <c r="K671" s="1"/>
      <c r="L671" s="1"/>
    </row>
    <row r="672" spans="1:12">
      <c r="B672" s="29"/>
      <c r="C672" s="60"/>
      <c r="D672" s="4"/>
      <c r="E672" s="4"/>
      <c r="F672" s="4"/>
      <c r="G672" s="1"/>
      <c r="H672" s="1"/>
      <c r="I672" s="1"/>
      <c r="J672" s="1"/>
      <c r="K672" s="1"/>
      <c r="L672" s="1"/>
    </row>
    <row r="673" spans="2:6" s="1" customFormat="1">
      <c r="B673" s="29"/>
      <c r="C673" s="60"/>
      <c r="D673" s="4"/>
      <c r="E673" s="4"/>
      <c r="F673" s="4"/>
    </row>
    <row r="674" spans="2:6" s="1" customFormat="1">
      <c r="B674" s="29"/>
      <c r="C674" s="60"/>
      <c r="D674" s="4"/>
      <c r="E674" s="4"/>
      <c r="F674" s="4"/>
    </row>
    <row r="675" spans="2:6" s="1" customFormat="1">
      <c r="B675" s="29"/>
      <c r="C675" s="60"/>
      <c r="D675" s="4"/>
      <c r="E675" s="4"/>
      <c r="F675" s="4"/>
    </row>
    <row r="676" spans="2:6" s="1" customFormat="1">
      <c r="B676" s="29"/>
      <c r="C676" s="60"/>
      <c r="D676" s="4"/>
      <c r="E676" s="4"/>
      <c r="F676" s="4"/>
    </row>
    <row r="677" spans="2:6" s="1" customFormat="1">
      <c r="B677" s="29"/>
      <c r="C677" s="60"/>
      <c r="D677" s="4"/>
      <c r="E677" s="4"/>
      <c r="F677" s="4"/>
    </row>
    <row r="678" spans="2:6" s="1" customFormat="1">
      <c r="B678" s="29"/>
      <c r="C678" s="60"/>
      <c r="D678" s="4"/>
      <c r="E678" s="4"/>
      <c r="F678" s="4"/>
    </row>
    <row r="679" spans="2:6" s="1" customFormat="1">
      <c r="B679" s="29"/>
      <c r="C679" s="60"/>
      <c r="D679" s="4"/>
      <c r="E679" s="4"/>
      <c r="F679" s="4"/>
    </row>
    <row r="680" spans="2:6" s="1" customFormat="1">
      <c r="B680" s="29"/>
      <c r="C680" s="60"/>
      <c r="D680" s="4"/>
      <c r="E680" s="4"/>
      <c r="F680" s="4"/>
    </row>
    <row r="681" spans="2:6" s="1" customFormat="1">
      <c r="B681" s="29"/>
      <c r="C681" s="60"/>
      <c r="D681" s="4"/>
      <c r="E681" s="4"/>
      <c r="F681" s="4"/>
    </row>
    <row r="682" spans="2:6" s="1" customFormat="1">
      <c r="B682" s="29"/>
      <c r="C682" s="60"/>
      <c r="D682" s="4"/>
      <c r="E682" s="4"/>
      <c r="F682" s="4"/>
    </row>
    <row r="683" spans="2:6" s="1" customFormat="1">
      <c r="B683" s="29"/>
      <c r="C683" s="60"/>
      <c r="D683" s="4"/>
      <c r="E683" s="4"/>
      <c r="F683" s="4"/>
    </row>
    <row r="684" spans="2:6" s="1" customFormat="1">
      <c r="B684" s="29"/>
      <c r="C684" s="60"/>
      <c r="D684" s="4"/>
      <c r="E684" s="4"/>
      <c r="F684" s="4"/>
    </row>
    <row r="685" spans="2:6" s="1" customFormat="1">
      <c r="B685" s="29"/>
      <c r="C685" s="60"/>
      <c r="D685" s="4"/>
      <c r="E685" s="4"/>
      <c r="F685" s="4"/>
    </row>
    <row r="686" spans="2:6" s="1" customFormat="1">
      <c r="B686" s="29"/>
      <c r="C686" s="60"/>
      <c r="D686" s="4"/>
      <c r="E686" s="4"/>
      <c r="F686" s="4"/>
    </row>
    <row r="687" spans="2:6" s="1" customFormat="1">
      <c r="B687" s="29"/>
      <c r="C687" s="60"/>
      <c r="D687" s="4"/>
      <c r="E687" s="4"/>
      <c r="F687" s="4"/>
    </row>
    <row r="688" spans="2:6" s="1" customFormat="1">
      <c r="B688" s="29"/>
      <c r="C688" s="60"/>
      <c r="D688" s="4"/>
      <c r="E688" s="4"/>
      <c r="F688" s="4"/>
    </row>
    <row r="689" spans="2:6" s="1" customFormat="1">
      <c r="B689" s="29"/>
      <c r="C689" s="60"/>
      <c r="D689" s="4"/>
      <c r="E689" s="4"/>
      <c r="F689" s="4"/>
    </row>
    <row r="690" spans="2:6" s="1" customFormat="1">
      <c r="B690" s="29"/>
      <c r="C690" s="60"/>
      <c r="D690" s="4"/>
      <c r="E690" s="4"/>
      <c r="F690" s="4"/>
    </row>
    <row r="691" spans="2:6" s="1" customFormat="1">
      <c r="B691" s="29"/>
      <c r="C691" s="60"/>
      <c r="D691" s="4"/>
      <c r="E691" s="4"/>
      <c r="F691" s="4"/>
    </row>
    <row r="692" spans="2:6" s="1" customFormat="1">
      <c r="B692" s="29"/>
      <c r="C692" s="60"/>
      <c r="D692" s="4"/>
      <c r="E692" s="4"/>
      <c r="F692" s="4"/>
    </row>
    <row r="693" spans="2:6" s="1" customFormat="1">
      <c r="B693" s="29"/>
      <c r="C693" s="60"/>
      <c r="D693" s="4"/>
      <c r="E693" s="4"/>
      <c r="F693" s="4"/>
    </row>
    <row r="694" spans="2:6" s="1" customFormat="1">
      <c r="B694" s="29"/>
      <c r="C694" s="60"/>
      <c r="D694" s="4"/>
      <c r="E694" s="4"/>
      <c r="F694" s="4"/>
    </row>
    <row r="695" spans="2:6" s="1" customFormat="1">
      <c r="B695" s="29"/>
      <c r="C695" s="60"/>
      <c r="D695" s="4"/>
      <c r="E695" s="4"/>
      <c r="F695" s="4"/>
    </row>
    <row r="696" spans="2:6" s="1" customFormat="1">
      <c r="B696" s="29"/>
      <c r="C696" s="60"/>
      <c r="D696" s="4"/>
      <c r="E696" s="4"/>
      <c r="F696" s="4"/>
    </row>
    <row r="697" spans="2:6" s="1" customFormat="1">
      <c r="B697" s="29"/>
      <c r="C697" s="60"/>
      <c r="D697" s="4"/>
      <c r="E697" s="4"/>
      <c r="F697" s="4"/>
    </row>
    <row r="698" spans="2:6" s="1" customFormat="1">
      <c r="B698" s="29"/>
      <c r="C698" s="60"/>
      <c r="D698" s="4"/>
      <c r="E698" s="4"/>
      <c r="F698" s="4"/>
    </row>
    <row r="699" spans="2:6" s="1" customFormat="1">
      <c r="B699" s="29"/>
      <c r="C699" s="60"/>
      <c r="D699" s="4"/>
      <c r="E699" s="4"/>
      <c r="F699" s="4"/>
    </row>
    <row r="700" spans="2:6" s="1" customFormat="1">
      <c r="B700" s="29"/>
      <c r="C700" s="60"/>
      <c r="D700" s="4"/>
      <c r="E700" s="4"/>
      <c r="F700" s="4"/>
    </row>
    <row r="701" spans="2:6" s="1" customFormat="1">
      <c r="B701" s="29"/>
      <c r="C701" s="60"/>
      <c r="D701" s="4"/>
      <c r="E701" s="4"/>
      <c r="F701" s="4"/>
    </row>
    <row r="702" spans="2:6" s="1" customFormat="1">
      <c r="B702" s="29"/>
      <c r="C702" s="60"/>
      <c r="D702" s="4"/>
      <c r="E702" s="4"/>
      <c r="F702" s="4"/>
    </row>
    <row r="703" spans="2:6" s="1" customFormat="1">
      <c r="B703" s="29"/>
      <c r="C703" s="60"/>
      <c r="D703" s="4"/>
      <c r="E703" s="4"/>
      <c r="F703" s="4"/>
    </row>
    <row r="704" spans="2:6" s="1" customFormat="1">
      <c r="B704" s="29"/>
      <c r="C704" s="60"/>
      <c r="D704" s="4"/>
      <c r="E704" s="4"/>
      <c r="F704" s="4"/>
    </row>
    <row r="705" spans="1:12">
      <c r="B705" s="29"/>
      <c r="C705" s="60"/>
      <c r="D705" s="4"/>
      <c r="E705" s="4"/>
      <c r="F705" s="4"/>
      <c r="G705" s="1"/>
      <c r="H705" s="1"/>
      <c r="I705" s="1"/>
      <c r="J705" s="1"/>
      <c r="K705" s="1"/>
      <c r="L705" s="1"/>
    </row>
    <row r="706" spans="1:12">
      <c r="B706" s="29"/>
      <c r="C706" s="60"/>
      <c r="D706" s="4"/>
      <c r="E706" s="4"/>
      <c r="F706" s="4"/>
      <c r="G706" s="1"/>
      <c r="H706" s="1"/>
      <c r="I706" s="1"/>
      <c r="J706" s="1"/>
      <c r="K706" s="1"/>
      <c r="L706" s="1"/>
    </row>
    <row r="707" spans="1:12">
      <c r="B707" s="29"/>
      <c r="C707" s="60"/>
      <c r="D707" s="4"/>
      <c r="E707" s="4"/>
      <c r="F707" s="4"/>
      <c r="G707" s="1"/>
      <c r="H707" s="1"/>
      <c r="I707" s="1"/>
      <c r="J707" s="1"/>
      <c r="K707" s="1"/>
      <c r="L707" s="1"/>
    </row>
    <row r="708" spans="1:12">
      <c r="B708" s="29"/>
      <c r="C708" s="60"/>
      <c r="D708" s="4"/>
      <c r="E708" s="4"/>
      <c r="F708" s="4"/>
      <c r="G708" s="1"/>
      <c r="H708" s="1"/>
      <c r="I708" s="1"/>
      <c r="J708" s="1"/>
      <c r="K708" s="1"/>
      <c r="L708" s="1"/>
    </row>
    <row r="709" spans="1:12">
      <c r="B709" s="29"/>
      <c r="C709" s="60"/>
      <c r="D709" s="4"/>
      <c r="E709" s="4"/>
      <c r="F709" s="4"/>
      <c r="G709" s="1"/>
      <c r="H709" s="1"/>
      <c r="I709" s="1"/>
      <c r="J709" s="1"/>
      <c r="K709" s="1"/>
      <c r="L709" s="1"/>
    </row>
    <row r="710" spans="1:12">
      <c r="B710" s="29"/>
      <c r="C710" s="60"/>
      <c r="D710" s="4"/>
      <c r="E710" s="4"/>
      <c r="F710" s="4"/>
      <c r="G710" s="1"/>
      <c r="H710" s="1"/>
      <c r="I710" s="1"/>
      <c r="J710" s="1"/>
      <c r="K710" s="1"/>
      <c r="L710" s="1"/>
    </row>
    <row r="711" spans="1:12">
      <c r="B711" s="29"/>
      <c r="C711" s="60"/>
      <c r="D711" s="4"/>
      <c r="E711" s="4"/>
      <c r="F711" s="4"/>
      <c r="G711" s="1"/>
      <c r="H711" s="1"/>
      <c r="I711" s="1"/>
      <c r="J711" s="1"/>
      <c r="K711" s="1"/>
      <c r="L711" s="1"/>
    </row>
    <row r="712" spans="1:12">
      <c r="B712" s="29"/>
      <c r="C712" s="60"/>
      <c r="D712" s="4"/>
      <c r="E712" s="4"/>
      <c r="F712" s="4"/>
      <c r="G712" s="1"/>
      <c r="H712" s="1"/>
      <c r="I712" s="1"/>
      <c r="J712" s="1"/>
      <c r="K712" s="1"/>
      <c r="L712" s="1"/>
    </row>
    <row r="713" spans="1:12">
      <c r="B713" s="29"/>
      <c r="C713" s="60"/>
      <c r="D713" s="4"/>
      <c r="E713" s="4"/>
      <c r="F713" s="4"/>
      <c r="G713" s="1"/>
      <c r="H713" s="1"/>
      <c r="I713" s="1"/>
      <c r="J713" s="1"/>
      <c r="K713" s="1"/>
      <c r="L713" s="1"/>
    </row>
    <row r="714" spans="1:12">
      <c r="B714" s="29"/>
      <c r="C714" s="60"/>
      <c r="D714" s="4"/>
      <c r="E714" s="4"/>
      <c r="F714" s="4"/>
      <c r="G714" s="1"/>
      <c r="H714" s="1"/>
      <c r="I714" s="1"/>
      <c r="J714" s="1"/>
      <c r="K714" s="1"/>
      <c r="L714" s="1"/>
    </row>
    <row r="715" spans="1:12">
      <c r="B715" s="29"/>
      <c r="C715" s="9" t="s">
        <v>1</v>
      </c>
      <c r="D715" s="10" t="s">
        <v>2</v>
      </c>
      <c r="E715" s="11"/>
      <c r="F715" s="11"/>
      <c r="G715" s="1"/>
      <c r="H715" s="1"/>
      <c r="I715" s="1"/>
      <c r="J715" s="1"/>
      <c r="K715" s="1"/>
      <c r="L715" s="1"/>
    </row>
    <row r="716" spans="1:12" ht="12" customHeight="1">
      <c r="B716" s="29"/>
      <c r="C716" s="12"/>
      <c r="D716" s="4"/>
      <c r="E716" s="4"/>
      <c r="F716" s="4"/>
      <c r="G716" s="1"/>
      <c r="H716" s="1"/>
      <c r="I716" s="1"/>
      <c r="J716" s="1"/>
      <c r="K716" s="1"/>
      <c r="L716" s="1"/>
    </row>
    <row r="717" spans="1:12">
      <c r="C717" s="13" t="s">
        <v>387</v>
      </c>
      <c r="D717" s="3"/>
      <c r="E717" s="4"/>
      <c r="F717" s="4"/>
      <c r="G717" s="1"/>
      <c r="H717" s="1"/>
      <c r="I717" s="1"/>
      <c r="J717" s="1"/>
      <c r="K717" s="1"/>
      <c r="L717" s="1"/>
    </row>
    <row r="718" spans="1:12">
      <c r="B718" s="16" t="s">
        <v>5</v>
      </c>
      <c r="C718" s="17" t="s">
        <v>6</v>
      </c>
      <c r="D718" s="18" t="s">
        <v>7</v>
      </c>
      <c r="E718" s="18"/>
      <c r="F718" s="18"/>
      <c r="G718" s="1"/>
      <c r="H718" s="1"/>
      <c r="I718" s="1"/>
      <c r="J718" s="1"/>
      <c r="K718" s="1"/>
      <c r="L718" s="1"/>
    </row>
    <row r="719" spans="1:12">
      <c r="A719" s="38"/>
      <c r="B719" s="18">
        <v>1</v>
      </c>
      <c r="C719" s="23" t="s">
        <v>388</v>
      </c>
      <c r="D719" s="18">
        <v>501</v>
      </c>
      <c r="E719" s="15"/>
      <c r="F719" s="15"/>
      <c r="G719" s="1"/>
      <c r="H719" s="1"/>
      <c r="I719" s="1"/>
      <c r="J719" s="1"/>
      <c r="K719" s="1"/>
      <c r="L719" s="1"/>
    </row>
    <row r="720" spans="1:12">
      <c r="A720" s="61"/>
      <c r="B720" s="18">
        <v>2</v>
      </c>
      <c r="C720" s="23" t="s">
        <v>389</v>
      </c>
      <c r="D720" s="15">
        <v>501</v>
      </c>
      <c r="E720" s="15"/>
      <c r="F720" s="15"/>
      <c r="G720" s="1"/>
      <c r="H720" s="1"/>
      <c r="I720" s="1"/>
      <c r="J720" s="1"/>
      <c r="K720" s="1"/>
      <c r="L720" s="1"/>
    </row>
    <row r="721" spans="1:12">
      <c r="A721" s="38"/>
      <c r="B721" s="18">
        <v>3</v>
      </c>
      <c r="C721" s="23" t="s">
        <v>390</v>
      </c>
      <c r="D721" s="18">
        <v>501</v>
      </c>
      <c r="E721" s="15"/>
      <c r="F721" s="15"/>
      <c r="G721" s="1"/>
      <c r="H721" s="1"/>
      <c r="I721" s="1"/>
      <c r="J721" s="1"/>
      <c r="K721" s="1"/>
      <c r="L721" s="1"/>
    </row>
    <row r="722" spans="1:12">
      <c r="A722" s="61"/>
      <c r="B722" s="18">
        <v>4</v>
      </c>
      <c r="C722" s="23" t="s">
        <v>391</v>
      </c>
      <c r="D722" s="15">
        <v>501</v>
      </c>
      <c r="E722" s="15"/>
      <c r="F722" s="15"/>
      <c r="G722" s="1"/>
      <c r="H722" s="1"/>
      <c r="I722" s="1"/>
      <c r="J722" s="1"/>
      <c r="K722" s="1"/>
      <c r="L722" s="1"/>
    </row>
    <row r="723" spans="1:12">
      <c r="A723" s="38"/>
      <c r="B723" s="18">
        <v>5</v>
      </c>
      <c r="C723" s="38" t="s">
        <v>392</v>
      </c>
      <c r="D723" s="18">
        <v>501</v>
      </c>
      <c r="E723" s="15"/>
      <c r="F723" s="15"/>
      <c r="G723" s="1"/>
      <c r="H723" s="1"/>
      <c r="I723" s="1"/>
      <c r="J723" s="1"/>
      <c r="K723" s="1"/>
      <c r="L723" s="1"/>
    </row>
    <row r="724" spans="1:12">
      <c r="A724" s="61"/>
      <c r="B724" s="18">
        <v>6</v>
      </c>
      <c r="C724" s="23" t="s">
        <v>393</v>
      </c>
      <c r="D724" s="15">
        <v>501</v>
      </c>
      <c r="E724" s="15"/>
      <c r="F724" s="15"/>
      <c r="G724" s="1"/>
      <c r="H724" s="1"/>
      <c r="I724" s="1"/>
      <c r="J724" s="1"/>
      <c r="K724" s="1"/>
      <c r="L724" s="1"/>
    </row>
    <row r="725" spans="1:12">
      <c r="A725" s="38"/>
      <c r="B725" s="18">
        <v>7</v>
      </c>
      <c r="C725" s="23" t="s">
        <v>394</v>
      </c>
      <c r="D725" s="18">
        <v>501</v>
      </c>
      <c r="E725" s="15"/>
      <c r="F725" s="15"/>
      <c r="G725" s="1"/>
      <c r="H725" s="1"/>
      <c r="I725" s="1"/>
      <c r="J725" s="1"/>
      <c r="K725" s="1"/>
      <c r="L725" s="1"/>
    </row>
    <row r="726" spans="1:12">
      <c r="A726" s="61"/>
      <c r="B726" s="18">
        <v>8</v>
      </c>
      <c r="C726" s="38" t="s">
        <v>395</v>
      </c>
      <c r="D726" s="15">
        <v>501</v>
      </c>
      <c r="E726" s="15"/>
      <c r="F726" s="15"/>
      <c r="G726" s="1"/>
      <c r="H726" s="1"/>
      <c r="I726" s="1"/>
      <c r="J726" s="1"/>
      <c r="K726" s="1"/>
      <c r="L726" s="1"/>
    </row>
    <row r="727" spans="1:12">
      <c r="A727" s="38"/>
      <c r="B727" s="18">
        <v>9</v>
      </c>
      <c r="C727" s="23" t="s">
        <v>396</v>
      </c>
      <c r="D727" s="18">
        <v>501</v>
      </c>
      <c r="E727" s="15"/>
      <c r="F727" s="15"/>
      <c r="G727" s="1"/>
      <c r="H727" s="1"/>
      <c r="I727" s="1"/>
      <c r="J727" s="1"/>
      <c r="K727" s="1"/>
      <c r="L727" s="1"/>
    </row>
    <row r="728" spans="1:12">
      <c r="A728" s="61"/>
      <c r="B728" s="18">
        <v>10</v>
      </c>
      <c r="C728" s="23" t="s">
        <v>397</v>
      </c>
      <c r="D728" s="15">
        <v>501</v>
      </c>
      <c r="E728" s="18"/>
      <c r="F728" s="18"/>
      <c r="G728" s="1"/>
      <c r="H728" s="1"/>
      <c r="I728" s="1"/>
      <c r="J728" s="1"/>
      <c r="K728" s="1"/>
      <c r="L728" s="1"/>
    </row>
    <row r="729" spans="1:12">
      <c r="A729" s="38"/>
      <c r="B729" s="18">
        <v>11</v>
      </c>
      <c r="C729" s="23" t="s">
        <v>398</v>
      </c>
      <c r="D729" s="18">
        <v>501</v>
      </c>
      <c r="E729" s="24"/>
      <c r="F729" s="24"/>
      <c r="G729" s="1"/>
      <c r="H729" s="1"/>
      <c r="I729" s="1"/>
      <c r="J729" s="1"/>
      <c r="K729" s="1"/>
      <c r="L729" s="1"/>
    </row>
    <row r="730" spans="1:12">
      <c r="A730" s="61"/>
      <c r="B730" s="18">
        <v>12</v>
      </c>
      <c r="C730" s="23" t="s">
        <v>399</v>
      </c>
      <c r="D730" s="15">
        <v>501</v>
      </c>
      <c r="E730" s="18"/>
      <c r="F730" s="18"/>
      <c r="G730" s="1"/>
      <c r="H730" s="1"/>
      <c r="I730" s="1"/>
      <c r="J730" s="1"/>
      <c r="K730" s="1"/>
      <c r="L730" s="1"/>
    </row>
    <row r="731" spans="1:12">
      <c r="A731" s="38"/>
      <c r="B731" s="18">
        <v>13</v>
      </c>
      <c r="C731" s="23" t="s">
        <v>400</v>
      </c>
      <c r="D731" s="18">
        <v>501</v>
      </c>
      <c r="E731" s="18"/>
      <c r="F731" s="18"/>
      <c r="G731" s="1"/>
      <c r="H731" s="1"/>
      <c r="I731" s="1"/>
      <c r="J731" s="1"/>
      <c r="K731" s="1"/>
      <c r="L731" s="1"/>
    </row>
    <row r="732" spans="1:12">
      <c r="A732" s="61"/>
      <c r="B732" s="18">
        <v>14</v>
      </c>
      <c r="C732" s="23" t="s">
        <v>401</v>
      </c>
      <c r="D732" s="15">
        <v>501</v>
      </c>
      <c r="E732" s="24"/>
      <c r="F732" s="24"/>
      <c r="G732" s="1"/>
      <c r="H732" s="1"/>
      <c r="I732" s="1"/>
      <c r="J732" s="1"/>
      <c r="K732" s="1"/>
      <c r="L732" s="1"/>
    </row>
    <row r="733" spans="1:12">
      <c r="A733" s="38"/>
      <c r="B733" s="18">
        <v>15</v>
      </c>
      <c r="C733" s="23" t="s">
        <v>402</v>
      </c>
      <c r="D733" s="18">
        <v>501</v>
      </c>
      <c r="E733" s="18"/>
      <c r="F733" s="18"/>
      <c r="G733" s="1"/>
      <c r="H733" s="1"/>
      <c r="I733" s="1"/>
      <c r="J733" s="1"/>
      <c r="K733" s="1"/>
      <c r="L733" s="1"/>
    </row>
    <row r="734" spans="1:12">
      <c r="A734" s="61"/>
      <c r="B734" s="18">
        <v>16</v>
      </c>
      <c r="C734" s="23" t="s">
        <v>403</v>
      </c>
      <c r="D734" s="15">
        <v>501</v>
      </c>
      <c r="E734" s="18"/>
      <c r="F734" s="18"/>
      <c r="G734" s="1"/>
      <c r="H734" s="1"/>
      <c r="I734" s="1"/>
      <c r="J734" s="1"/>
      <c r="K734" s="1"/>
      <c r="L734" s="1"/>
    </row>
    <row r="735" spans="1:12">
      <c r="A735" s="38"/>
      <c r="B735" s="18">
        <v>17</v>
      </c>
      <c r="C735" s="23" t="s">
        <v>404</v>
      </c>
      <c r="D735" s="18">
        <v>501</v>
      </c>
      <c r="E735" s="18"/>
      <c r="F735" s="18"/>
      <c r="G735" s="1"/>
      <c r="H735" s="1"/>
      <c r="I735" s="1"/>
      <c r="J735" s="1"/>
      <c r="K735" s="1"/>
      <c r="L735" s="1"/>
    </row>
    <row r="736" spans="1:12">
      <c r="A736" s="61"/>
      <c r="B736" s="18">
        <v>18</v>
      </c>
      <c r="C736" s="23" t="s">
        <v>405</v>
      </c>
      <c r="D736" s="15">
        <v>501</v>
      </c>
      <c r="E736" s="18"/>
      <c r="F736" s="18"/>
      <c r="G736" s="1"/>
      <c r="H736" s="1"/>
      <c r="I736" s="1"/>
      <c r="J736" s="1"/>
      <c r="K736" s="1"/>
      <c r="L736" s="1"/>
    </row>
    <row r="737" spans="1:12">
      <c r="A737" s="38"/>
      <c r="B737" s="18">
        <v>19</v>
      </c>
      <c r="C737" s="23" t="s">
        <v>406</v>
      </c>
      <c r="D737" s="18">
        <v>501</v>
      </c>
      <c r="E737" s="18"/>
      <c r="F737" s="18"/>
      <c r="G737" s="1"/>
      <c r="H737" s="1"/>
      <c r="I737" s="1"/>
      <c r="J737" s="1"/>
      <c r="K737" s="1"/>
      <c r="L737" s="1"/>
    </row>
    <row r="738" spans="1:12">
      <c r="A738" s="61"/>
      <c r="B738" s="18">
        <v>20</v>
      </c>
      <c r="C738" s="38" t="s">
        <v>407</v>
      </c>
      <c r="D738" s="15">
        <v>501</v>
      </c>
      <c r="E738" s="18"/>
      <c r="F738" s="18"/>
      <c r="G738" s="1"/>
      <c r="H738" s="1"/>
      <c r="I738" s="1"/>
      <c r="J738" s="1"/>
      <c r="K738" s="1"/>
      <c r="L738" s="1"/>
    </row>
    <row r="739" spans="1:12">
      <c r="A739" s="38"/>
      <c r="B739" s="18">
        <v>21</v>
      </c>
      <c r="C739" s="38" t="s">
        <v>408</v>
      </c>
      <c r="D739" s="18">
        <v>501</v>
      </c>
      <c r="E739" s="18"/>
      <c r="F739" s="18"/>
      <c r="G739" s="1"/>
      <c r="H739" s="1"/>
      <c r="I739" s="1"/>
      <c r="J739" s="1"/>
      <c r="K739" s="1"/>
      <c r="L739" s="1"/>
    </row>
    <row r="740" spans="1:12">
      <c r="A740" s="61"/>
      <c r="B740" s="18">
        <v>22</v>
      </c>
      <c r="C740" s="23" t="s">
        <v>409</v>
      </c>
      <c r="D740" s="15">
        <v>501</v>
      </c>
      <c r="E740" s="18"/>
      <c r="F740" s="18"/>
      <c r="G740" s="1"/>
      <c r="H740" s="1"/>
      <c r="I740" s="1"/>
      <c r="J740" s="1"/>
      <c r="K740" s="1"/>
      <c r="L740" s="1"/>
    </row>
    <row r="741" spans="1:12">
      <c r="A741" s="38"/>
      <c r="B741" s="18">
        <v>23</v>
      </c>
      <c r="C741" s="23" t="s">
        <v>410</v>
      </c>
      <c r="D741" s="18">
        <v>501</v>
      </c>
      <c r="E741" s="18"/>
      <c r="F741" s="18"/>
      <c r="G741" s="1"/>
      <c r="H741" s="1"/>
      <c r="I741" s="1"/>
      <c r="J741" s="1"/>
      <c r="K741" s="1"/>
      <c r="L741" s="1"/>
    </row>
    <row r="742" spans="1:12">
      <c r="A742" s="61"/>
      <c r="B742" s="18">
        <v>24</v>
      </c>
      <c r="C742" s="23" t="s">
        <v>411</v>
      </c>
      <c r="D742" s="15">
        <v>501</v>
      </c>
      <c r="E742" s="18"/>
      <c r="F742" s="18"/>
      <c r="G742" s="1"/>
      <c r="H742" s="1"/>
      <c r="I742" s="1"/>
      <c r="J742" s="1"/>
      <c r="K742" s="1"/>
      <c r="L742" s="1"/>
    </row>
    <row r="743" spans="1:12">
      <c r="A743" s="38"/>
      <c r="B743" s="18">
        <v>25</v>
      </c>
      <c r="C743" s="23" t="s">
        <v>412</v>
      </c>
      <c r="D743" s="18">
        <v>501</v>
      </c>
      <c r="E743" s="24"/>
      <c r="F743" s="24"/>
      <c r="G743" s="1"/>
      <c r="H743" s="1"/>
      <c r="I743" s="1"/>
      <c r="J743" s="1"/>
      <c r="K743" s="1"/>
      <c r="L743" s="1"/>
    </row>
    <row r="744" spans="1:12">
      <c r="A744" s="61"/>
      <c r="B744" s="18">
        <v>26</v>
      </c>
      <c r="C744" s="23" t="s">
        <v>413</v>
      </c>
      <c r="D744" s="15">
        <v>501</v>
      </c>
      <c r="E744" s="18"/>
      <c r="F744" s="18"/>
      <c r="G744" s="1"/>
      <c r="H744" s="1"/>
      <c r="I744" s="1"/>
      <c r="J744" s="1"/>
      <c r="K744" s="1"/>
      <c r="L744" s="1"/>
    </row>
    <row r="745" spans="1:12">
      <c r="A745" s="38"/>
      <c r="B745" s="18">
        <v>27</v>
      </c>
      <c r="C745" s="23" t="s">
        <v>414</v>
      </c>
      <c r="D745" s="18">
        <v>501</v>
      </c>
      <c r="E745" s="24"/>
      <c r="F745" s="24"/>
      <c r="G745" s="1"/>
      <c r="H745" s="1"/>
      <c r="I745" s="1"/>
      <c r="J745" s="1"/>
      <c r="K745" s="1"/>
      <c r="L745" s="1"/>
    </row>
    <row r="746" spans="1:12">
      <c r="A746" s="61"/>
      <c r="B746" s="18">
        <v>28</v>
      </c>
      <c r="C746" s="23" t="s">
        <v>415</v>
      </c>
      <c r="D746" s="15">
        <v>501</v>
      </c>
      <c r="E746" s="18"/>
      <c r="F746" s="18"/>
      <c r="G746" s="1"/>
      <c r="H746" s="1"/>
      <c r="I746" s="1"/>
      <c r="J746" s="1"/>
      <c r="K746" s="1"/>
      <c r="L746" s="1"/>
    </row>
    <row r="747" spans="1:12">
      <c r="A747" s="38"/>
      <c r="B747" s="18">
        <v>29</v>
      </c>
      <c r="C747" s="23" t="s">
        <v>416</v>
      </c>
      <c r="D747" s="18">
        <v>501</v>
      </c>
      <c r="E747" s="18"/>
      <c r="F747" s="18"/>
      <c r="G747" s="1"/>
      <c r="H747" s="1"/>
      <c r="I747" s="1"/>
      <c r="J747" s="1"/>
      <c r="K747" s="1"/>
      <c r="L747" s="1"/>
    </row>
    <row r="748" spans="1:12">
      <c r="A748" s="61"/>
      <c r="B748" s="18">
        <v>30</v>
      </c>
      <c r="C748" s="23" t="s">
        <v>417</v>
      </c>
      <c r="D748" s="15">
        <v>501</v>
      </c>
      <c r="E748" s="18"/>
      <c r="F748" s="18"/>
      <c r="G748" s="1"/>
      <c r="H748" s="1"/>
      <c r="I748" s="1"/>
      <c r="J748" s="1"/>
      <c r="K748" s="1"/>
      <c r="L748" s="1"/>
    </row>
    <row r="749" spans="1:12">
      <c r="A749" s="38"/>
      <c r="B749" s="18">
        <v>31</v>
      </c>
      <c r="C749" s="23" t="s">
        <v>418</v>
      </c>
      <c r="D749" s="18">
        <v>501</v>
      </c>
      <c r="E749" s="18"/>
      <c r="F749" s="18"/>
      <c r="G749" s="1"/>
      <c r="H749" s="1"/>
      <c r="I749" s="1"/>
      <c r="J749" s="1"/>
      <c r="K749" s="1"/>
      <c r="L749" s="1"/>
    </row>
    <row r="750" spans="1:12">
      <c r="B750" s="4"/>
      <c r="C750" s="41"/>
      <c r="D750" s="4"/>
      <c r="E750" s="4"/>
      <c r="F750" s="4"/>
      <c r="G750" s="1"/>
      <c r="H750" s="1"/>
      <c r="I750" s="1"/>
      <c r="J750" s="1"/>
      <c r="K750" s="1"/>
      <c r="L750" s="1"/>
    </row>
    <row r="751" spans="1:12">
      <c r="B751" s="4"/>
      <c r="C751" s="41"/>
      <c r="D751" s="4"/>
      <c r="E751" s="4"/>
      <c r="F751" s="4"/>
      <c r="G751" s="1"/>
      <c r="H751" s="1"/>
      <c r="I751" s="1"/>
      <c r="J751" s="1"/>
      <c r="K751" s="1"/>
      <c r="L751" s="1"/>
    </row>
    <row r="752" spans="1:12">
      <c r="B752" s="4"/>
      <c r="C752" s="41"/>
      <c r="D752" s="4"/>
      <c r="E752" s="4"/>
      <c r="F752" s="4"/>
      <c r="G752" s="1"/>
      <c r="H752" s="1"/>
      <c r="I752" s="1"/>
      <c r="J752" s="1"/>
      <c r="K752" s="1"/>
      <c r="L752" s="1"/>
    </row>
    <row r="753" spans="2:12">
      <c r="B753" s="4"/>
      <c r="C753" s="41"/>
      <c r="D753" s="4"/>
      <c r="E753" s="4"/>
      <c r="F753" s="4"/>
      <c r="G753" s="1"/>
      <c r="H753" s="1"/>
      <c r="I753" s="1"/>
      <c r="J753" s="1"/>
      <c r="K753" s="1"/>
      <c r="L753" s="1"/>
    </row>
    <row r="754" spans="2:12">
      <c r="B754" s="4"/>
      <c r="C754" s="41"/>
      <c r="D754" s="4"/>
      <c r="E754" s="4"/>
      <c r="F754" s="4"/>
      <c r="G754" s="1"/>
      <c r="H754" s="1"/>
      <c r="I754" s="1"/>
      <c r="J754" s="1"/>
      <c r="K754" s="1"/>
      <c r="L754" s="1"/>
    </row>
    <row r="755" spans="2:12">
      <c r="B755" s="4"/>
      <c r="C755" s="41"/>
      <c r="D755" s="4"/>
      <c r="E755" s="4"/>
      <c r="F755" s="4"/>
      <c r="G755" s="1"/>
      <c r="H755" s="1"/>
      <c r="I755" s="1"/>
      <c r="J755" s="1"/>
      <c r="K755" s="1"/>
      <c r="L755" s="1"/>
    </row>
    <row r="756" spans="2:12">
      <c r="B756" s="4"/>
      <c r="C756" s="41"/>
      <c r="D756" s="4"/>
      <c r="E756" s="4"/>
      <c r="F756" s="4"/>
      <c r="G756" s="1"/>
      <c r="H756" s="1"/>
      <c r="I756" s="1"/>
      <c r="J756" s="1"/>
      <c r="K756" s="1"/>
      <c r="L756" s="1"/>
    </row>
    <row r="757" spans="2:12">
      <c r="B757" s="4"/>
      <c r="C757" s="41"/>
      <c r="D757" s="4"/>
      <c r="E757" s="4"/>
      <c r="F757" s="4"/>
      <c r="G757" s="1"/>
      <c r="H757" s="1"/>
      <c r="I757" s="1"/>
      <c r="J757" s="1"/>
      <c r="K757" s="1"/>
      <c r="L757" s="1"/>
    </row>
    <row r="758" spans="2:12">
      <c r="B758" s="4"/>
      <c r="C758" s="41"/>
      <c r="D758" s="4"/>
      <c r="E758" s="4"/>
      <c r="F758" s="4"/>
      <c r="G758" s="1"/>
      <c r="H758" s="1"/>
      <c r="I758" s="1"/>
      <c r="J758" s="1"/>
      <c r="K758" s="1"/>
      <c r="L758" s="1"/>
    </row>
    <row r="759" spans="2:12">
      <c r="B759" s="4"/>
      <c r="C759" s="41"/>
      <c r="D759" s="4"/>
      <c r="E759" s="4"/>
      <c r="F759" s="4"/>
      <c r="G759" s="1"/>
      <c r="H759" s="1"/>
      <c r="I759" s="1"/>
      <c r="J759" s="1"/>
      <c r="K759" s="1"/>
      <c r="L759" s="1"/>
    </row>
    <row r="760" spans="2:12">
      <c r="B760" s="4"/>
      <c r="C760" s="41"/>
      <c r="D760" s="4"/>
      <c r="E760" s="4"/>
      <c r="F760" s="4"/>
      <c r="G760" s="1"/>
      <c r="H760" s="1"/>
      <c r="I760" s="1"/>
      <c r="J760" s="1"/>
      <c r="K760" s="1"/>
      <c r="L760" s="1"/>
    </row>
    <row r="761" spans="2:12">
      <c r="B761" s="4"/>
      <c r="C761" s="41"/>
      <c r="D761" s="4"/>
      <c r="E761" s="4"/>
      <c r="F761" s="4"/>
      <c r="G761" s="1"/>
      <c r="H761" s="1"/>
      <c r="I761" s="1"/>
      <c r="J761" s="1"/>
      <c r="K761" s="1"/>
      <c r="L761" s="1"/>
    </row>
    <row r="762" spans="2:12">
      <c r="B762" s="4"/>
      <c r="C762" s="41"/>
      <c r="D762" s="4"/>
      <c r="E762" s="4"/>
      <c r="F762" s="4"/>
      <c r="G762" s="1"/>
      <c r="H762" s="1"/>
      <c r="I762" s="1"/>
      <c r="J762" s="1"/>
      <c r="K762" s="1"/>
      <c r="L762" s="1"/>
    </row>
    <row r="763" spans="2:12">
      <c r="B763" s="4"/>
      <c r="C763" s="41"/>
      <c r="D763" s="4"/>
      <c r="E763" s="4"/>
      <c r="F763" s="4"/>
      <c r="G763" s="1"/>
      <c r="H763" s="1"/>
      <c r="I763" s="1"/>
      <c r="J763" s="1"/>
      <c r="K763" s="1"/>
      <c r="L763" s="1"/>
    </row>
    <row r="764" spans="2:12">
      <c r="B764" s="4"/>
      <c r="C764" s="41"/>
      <c r="D764" s="4"/>
      <c r="E764" s="4"/>
      <c r="F764" s="4"/>
      <c r="G764" s="1"/>
      <c r="H764" s="1"/>
      <c r="I764" s="1"/>
      <c r="J764" s="1"/>
      <c r="K764" s="1"/>
      <c r="L764" s="1"/>
    </row>
    <row r="765" spans="2:12">
      <c r="B765" s="4"/>
      <c r="C765" s="41"/>
      <c r="D765" s="4"/>
      <c r="E765" s="4"/>
      <c r="F765" s="4"/>
      <c r="G765" s="1"/>
      <c r="H765" s="1"/>
      <c r="I765" s="1"/>
      <c r="J765" s="1"/>
      <c r="K765" s="1"/>
      <c r="L765" s="1"/>
    </row>
    <row r="766" spans="2:12">
      <c r="B766" s="4"/>
      <c r="C766" s="41"/>
      <c r="D766" s="4"/>
      <c r="E766" s="4"/>
      <c r="F766" s="4"/>
      <c r="G766" s="1"/>
      <c r="H766" s="1"/>
      <c r="I766" s="1"/>
      <c r="J766" s="1"/>
      <c r="K766" s="1"/>
      <c r="L766" s="1"/>
    </row>
    <row r="767" spans="2:12">
      <c r="B767" s="4"/>
      <c r="C767" s="41"/>
      <c r="D767" s="4"/>
      <c r="E767" s="4"/>
      <c r="F767" s="4"/>
      <c r="G767" s="1"/>
      <c r="H767" s="1"/>
      <c r="I767" s="1"/>
      <c r="J767" s="1"/>
      <c r="K767" s="1"/>
      <c r="L767" s="1"/>
    </row>
    <row r="768" spans="2:12">
      <c r="B768" s="4"/>
      <c r="C768" s="41"/>
      <c r="D768" s="4"/>
      <c r="E768" s="4"/>
      <c r="F768" s="4"/>
      <c r="G768" s="1"/>
      <c r="H768" s="1"/>
      <c r="I768" s="1"/>
      <c r="J768" s="1"/>
      <c r="K768" s="1"/>
      <c r="L768" s="1"/>
    </row>
    <row r="769" spans="1:12">
      <c r="B769" s="4"/>
      <c r="C769" s="41"/>
      <c r="D769" s="4"/>
      <c r="E769" s="4"/>
      <c r="F769" s="4"/>
      <c r="G769" s="1"/>
      <c r="H769" s="1"/>
      <c r="I769" s="1"/>
      <c r="J769" s="1"/>
      <c r="K769" s="1"/>
      <c r="L769" s="1"/>
    </row>
    <row r="770" spans="1:12">
      <c r="B770" s="4"/>
      <c r="C770" s="41"/>
      <c r="D770" s="4"/>
      <c r="E770" s="4"/>
      <c r="F770" s="4"/>
      <c r="G770" s="1"/>
      <c r="H770" s="1"/>
      <c r="I770" s="1"/>
      <c r="J770" s="1"/>
      <c r="K770" s="1"/>
      <c r="L770" s="1"/>
    </row>
    <row r="771" spans="1:12">
      <c r="B771" s="4"/>
      <c r="C771" s="41"/>
      <c r="D771" s="4"/>
      <c r="E771" s="4"/>
      <c r="F771" s="4"/>
      <c r="G771" s="1"/>
      <c r="H771" s="1"/>
      <c r="I771" s="1"/>
      <c r="J771" s="1"/>
      <c r="K771" s="1"/>
      <c r="L771" s="1"/>
    </row>
    <row r="772" spans="1:12">
      <c r="B772" s="4"/>
      <c r="C772" s="41"/>
      <c r="D772" s="4"/>
      <c r="E772" s="4"/>
      <c r="F772" s="4"/>
      <c r="G772" s="1"/>
      <c r="H772" s="1"/>
      <c r="I772" s="1"/>
      <c r="J772" s="1"/>
      <c r="K772" s="1"/>
      <c r="L772" s="1"/>
    </row>
    <row r="773" spans="1:12">
      <c r="B773" s="4"/>
      <c r="C773" s="41"/>
      <c r="D773" s="4"/>
      <c r="E773" s="4"/>
      <c r="F773" s="4"/>
      <c r="G773" s="1"/>
      <c r="H773" s="1"/>
      <c r="I773" s="1"/>
      <c r="J773" s="1"/>
      <c r="K773" s="1"/>
      <c r="L773" s="1"/>
    </row>
    <row r="774" spans="1:12">
      <c r="B774" s="4"/>
      <c r="C774" s="41"/>
      <c r="D774" s="4"/>
      <c r="E774" s="4"/>
      <c r="F774" s="4"/>
      <c r="G774" s="1"/>
      <c r="H774" s="1"/>
      <c r="I774" s="1"/>
      <c r="J774" s="1"/>
      <c r="K774" s="1"/>
      <c r="L774" s="1"/>
    </row>
    <row r="775" spans="1:12">
      <c r="B775" s="4"/>
      <c r="C775" s="41"/>
      <c r="D775" s="4"/>
      <c r="E775" s="4"/>
      <c r="F775" s="4"/>
      <c r="G775" s="1"/>
      <c r="H775" s="1"/>
      <c r="I775" s="1"/>
      <c r="J775" s="1"/>
      <c r="K775" s="1"/>
      <c r="L775" s="1"/>
    </row>
    <row r="776" spans="1:12">
      <c r="B776" s="4"/>
      <c r="C776" s="41"/>
      <c r="D776" s="4"/>
      <c r="E776" s="4"/>
      <c r="F776" s="4"/>
      <c r="G776" s="1"/>
      <c r="H776" s="1"/>
      <c r="I776" s="1"/>
      <c r="J776" s="1"/>
      <c r="K776" s="1"/>
      <c r="L776" s="1"/>
    </row>
    <row r="777" spans="1:12">
      <c r="B777" s="4"/>
      <c r="C777" s="41"/>
      <c r="D777" s="4"/>
      <c r="E777" s="4"/>
      <c r="F777" s="4"/>
      <c r="G777" s="1"/>
      <c r="H777" s="1"/>
      <c r="I777" s="1"/>
      <c r="J777" s="1"/>
      <c r="K777" s="1"/>
      <c r="L777" s="1"/>
    </row>
    <row r="778" spans="1:12">
      <c r="B778" s="4"/>
      <c r="C778" s="41"/>
      <c r="D778" s="4"/>
      <c r="E778" s="4"/>
      <c r="F778" s="4"/>
      <c r="G778" s="1"/>
      <c r="H778" s="1"/>
      <c r="I778" s="1"/>
      <c r="J778" s="1"/>
      <c r="K778" s="1"/>
      <c r="L778" s="1"/>
    </row>
    <row r="779" spans="1:12">
      <c r="B779" s="4"/>
      <c r="C779" s="9" t="s">
        <v>1</v>
      </c>
      <c r="D779" s="10" t="s">
        <v>2</v>
      </c>
      <c r="E779" s="11"/>
      <c r="F779" s="11"/>
      <c r="G779" s="1"/>
      <c r="H779" s="1"/>
      <c r="I779" s="1"/>
      <c r="J779" s="1"/>
      <c r="K779" s="1"/>
      <c r="L779" s="1"/>
    </row>
    <row r="780" spans="1:12">
      <c r="B780" s="4"/>
      <c r="C780" s="41"/>
      <c r="D780" s="4"/>
      <c r="E780" s="4"/>
      <c r="F780" s="4"/>
      <c r="G780" s="1"/>
      <c r="H780" s="1"/>
      <c r="I780" s="1"/>
      <c r="J780" s="1"/>
      <c r="K780" s="1"/>
      <c r="L780" s="1"/>
    </row>
    <row r="781" spans="1:12">
      <c r="C781" s="13" t="s">
        <v>419</v>
      </c>
      <c r="D781" s="3"/>
      <c r="E781" s="4"/>
      <c r="F781" s="4"/>
      <c r="G781" s="1"/>
      <c r="H781" s="1"/>
      <c r="I781" s="1"/>
      <c r="J781" s="1"/>
      <c r="K781" s="1"/>
      <c r="L781" s="1"/>
    </row>
    <row r="782" spans="1:12">
      <c r="B782" s="18">
        <v>1</v>
      </c>
      <c r="C782" s="23" t="s">
        <v>420</v>
      </c>
      <c r="D782" s="18">
        <v>401</v>
      </c>
      <c r="E782" s="18"/>
      <c r="F782" s="18"/>
      <c r="G782" s="1"/>
      <c r="H782" s="1"/>
      <c r="I782" s="1"/>
      <c r="J782" s="1"/>
      <c r="K782" s="1"/>
      <c r="L782" s="1"/>
    </row>
    <row r="783" spans="1:12">
      <c r="A783" s="38"/>
      <c r="B783" s="18">
        <v>2</v>
      </c>
      <c r="C783" s="23" t="s">
        <v>421</v>
      </c>
      <c r="D783" s="18">
        <v>401</v>
      </c>
      <c r="E783" s="18"/>
      <c r="F783" s="18"/>
      <c r="G783" s="1"/>
      <c r="H783" s="1"/>
      <c r="I783" s="1"/>
      <c r="J783" s="1"/>
      <c r="K783" s="1"/>
      <c r="L783" s="1"/>
    </row>
    <row r="784" spans="1:12">
      <c r="A784" s="38"/>
      <c r="B784" s="18">
        <v>3</v>
      </c>
      <c r="C784" s="23" t="s">
        <v>422</v>
      </c>
      <c r="D784" s="18">
        <v>401</v>
      </c>
      <c r="E784" s="18"/>
      <c r="F784" s="18"/>
      <c r="G784" s="1"/>
      <c r="H784" s="1"/>
      <c r="I784" s="1"/>
      <c r="J784" s="1"/>
      <c r="K784" s="1"/>
      <c r="L784" s="1"/>
    </row>
    <row r="785" spans="1:12">
      <c r="A785" s="38"/>
      <c r="B785" s="18">
        <v>4</v>
      </c>
      <c r="C785" s="38" t="s">
        <v>423</v>
      </c>
      <c r="D785" s="15">
        <v>400</v>
      </c>
      <c r="E785" s="18"/>
      <c r="F785" s="18"/>
      <c r="G785" s="1"/>
      <c r="H785" s="1"/>
      <c r="I785" s="1"/>
      <c r="J785" s="1"/>
      <c r="K785" s="1"/>
      <c r="L785" s="1"/>
    </row>
    <row r="786" spans="1:12">
      <c r="A786" s="38"/>
      <c r="B786" s="18">
        <v>5</v>
      </c>
      <c r="C786" s="23" t="s">
        <v>424</v>
      </c>
      <c r="D786" s="18">
        <v>401</v>
      </c>
      <c r="E786" s="18"/>
      <c r="F786" s="18"/>
      <c r="G786" s="1"/>
      <c r="H786" s="1"/>
      <c r="I786" s="1"/>
      <c r="J786" s="1"/>
      <c r="K786" s="1"/>
      <c r="L786" s="1"/>
    </row>
    <row r="787" spans="1:12">
      <c r="A787" s="38"/>
      <c r="B787" s="18">
        <v>6</v>
      </c>
      <c r="C787" s="23" t="s">
        <v>425</v>
      </c>
      <c r="D787" s="18">
        <v>401</v>
      </c>
      <c r="E787" s="18"/>
      <c r="F787" s="18"/>
      <c r="G787" s="1"/>
      <c r="H787" s="1"/>
      <c r="I787" s="1"/>
      <c r="J787" s="1"/>
      <c r="K787" s="1"/>
      <c r="L787" s="1"/>
    </row>
    <row r="788" spans="1:12">
      <c r="A788" s="38"/>
      <c r="B788" s="18">
        <v>7</v>
      </c>
      <c r="C788" s="23" t="s">
        <v>426</v>
      </c>
      <c r="D788" s="18">
        <v>401</v>
      </c>
      <c r="E788" s="18"/>
      <c r="F788" s="18"/>
      <c r="G788" s="1"/>
      <c r="H788" s="1"/>
      <c r="I788" s="1"/>
      <c r="J788" s="1"/>
      <c r="K788" s="1"/>
      <c r="L788" s="1"/>
    </row>
    <row r="789" spans="1:12">
      <c r="A789" s="38"/>
      <c r="B789" s="18">
        <v>8</v>
      </c>
      <c r="C789" s="62" t="s">
        <v>427</v>
      </c>
      <c r="D789" s="24">
        <v>401</v>
      </c>
      <c r="E789" s="24"/>
      <c r="F789" s="24"/>
      <c r="G789" s="1"/>
      <c r="H789" s="1"/>
      <c r="I789" s="1"/>
      <c r="J789" s="1"/>
      <c r="K789" s="1"/>
      <c r="L789" s="1"/>
    </row>
    <row r="790" spans="1:12">
      <c r="A790" s="38"/>
      <c r="B790" s="18">
        <v>9</v>
      </c>
      <c r="C790" s="23" t="s">
        <v>428</v>
      </c>
      <c r="D790" s="18">
        <v>401</v>
      </c>
      <c r="E790" s="18"/>
      <c r="F790" s="18"/>
      <c r="G790" s="1"/>
      <c r="H790" s="1"/>
      <c r="I790" s="1"/>
      <c r="J790" s="1"/>
      <c r="K790" s="1"/>
      <c r="L790" s="1"/>
    </row>
    <row r="791" spans="1:12">
      <c r="A791" s="38"/>
      <c r="B791" s="18">
        <v>10</v>
      </c>
      <c r="C791" s="23" t="s">
        <v>429</v>
      </c>
      <c r="D791" s="18">
        <v>401</v>
      </c>
      <c r="E791" s="18"/>
      <c r="F791" s="18"/>
      <c r="G791" s="1"/>
      <c r="H791" s="1"/>
      <c r="I791" s="1"/>
      <c r="J791" s="1"/>
      <c r="K791" s="1"/>
      <c r="L791" s="1"/>
    </row>
    <row r="792" spans="1:12">
      <c r="A792" s="38"/>
      <c r="B792" s="18">
        <v>11</v>
      </c>
      <c r="C792" s="23" t="s">
        <v>430</v>
      </c>
      <c r="D792" s="18">
        <v>401</v>
      </c>
      <c r="E792" s="18"/>
      <c r="F792" s="18"/>
      <c r="G792" s="1"/>
      <c r="H792" s="1"/>
      <c r="I792" s="1"/>
      <c r="J792" s="1"/>
      <c r="K792" s="1"/>
      <c r="L792" s="1"/>
    </row>
    <row r="793" spans="1:12">
      <c r="A793" s="38"/>
      <c r="B793" s="18">
        <v>12</v>
      </c>
      <c r="C793" s="23" t="s">
        <v>431</v>
      </c>
      <c r="D793" s="18">
        <v>401</v>
      </c>
      <c r="E793" s="18"/>
      <c r="F793" s="18"/>
      <c r="G793" s="1"/>
      <c r="H793" s="1"/>
      <c r="I793" s="1"/>
      <c r="J793" s="1"/>
      <c r="K793" s="1"/>
      <c r="L793" s="1"/>
    </row>
    <row r="794" spans="1:12">
      <c r="A794" s="38"/>
      <c r="B794" s="18">
        <v>13</v>
      </c>
      <c r="C794" s="23" t="s">
        <v>432</v>
      </c>
      <c r="D794" s="18">
        <v>401</v>
      </c>
      <c r="E794" s="24"/>
      <c r="F794" s="24"/>
      <c r="G794" s="1"/>
      <c r="H794" s="1"/>
      <c r="I794" s="1"/>
      <c r="J794" s="1"/>
      <c r="K794" s="1"/>
      <c r="L794" s="1"/>
    </row>
    <row r="795" spans="1:12">
      <c r="A795" s="38"/>
      <c r="B795" s="18">
        <v>14</v>
      </c>
      <c r="C795" s="38" t="s">
        <v>433</v>
      </c>
      <c r="D795" s="18">
        <v>401</v>
      </c>
      <c r="E795" s="18"/>
      <c r="F795" s="18"/>
      <c r="G795" s="1"/>
      <c r="H795" s="1"/>
      <c r="I795" s="1"/>
      <c r="J795" s="1"/>
      <c r="K795" s="1"/>
      <c r="L795" s="1"/>
    </row>
    <row r="796" spans="1:12">
      <c r="A796" s="38"/>
      <c r="B796" s="18">
        <v>15</v>
      </c>
      <c r="C796" s="23" t="s">
        <v>434</v>
      </c>
      <c r="D796" s="18">
        <v>401</v>
      </c>
      <c r="E796" s="18"/>
      <c r="F796" s="18"/>
      <c r="G796" s="1"/>
      <c r="H796" s="1"/>
      <c r="I796" s="1"/>
      <c r="J796" s="1"/>
      <c r="K796" s="1"/>
      <c r="L796" s="1"/>
    </row>
    <row r="797" spans="1:12">
      <c r="A797" s="38"/>
      <c r="B797" s="18">
        <v>16</v>
      </c>
      <c r="C797" s="38" t="s">
        <v>435</v>
      </c>
      <c r="D797" s="18">
        <v>401</v>
      </c>
      <c r="E797" s="18"/>
      <c r="F797" s="18"/>
      <c r="G797" s="1"/>
      <c r="H797" s="1"/>
      <c r="I797" s="1"/>
      <c r="J797" s="1"/>
      <c r="K797" s="1"/>
      <c r="L797" s="1"/>
    </row>
    <row r="798" spans="1:12">
      <c r="A798" s="38"/>
      <c r="B798" s="18">
        <v>17</v>
      </c>
      <c r="C798" s="23" t="s">
        <v>436</v>
      </c>
      <c r="D798" s="18">
        <v>401</v>
      </c>
      <c r="E798" s="18"/>
      <c r="F798" s="18"/>
      <c r="G798" s="1"/>
      <c r="H798" s="1"/>
      <c r="I798" s="1"/>
      <c r="J798" s="1"/>
      <c r="K798" s="1"/>
      <c r="L798" s="1"/>
    </row>
    <row r="799" spans="1:12">
      <c r="A799" s="38"/>
      <c r="B799" s="18">
        <v>18</v>
      </c>
      <c r="C799" s="23" t="s">
        <v>437</v>
      </c>
      <c r="D799" s="18">
        <v>401</v>
      </c>
      <c r="E799" s="18"/>
      <c r="F799" s="18"/>
      <c r="G799" s="1"/>
      <c r="H799" s="1"/>
      <c r="I799" s="1"/>
      <c r="J799" s="1"/>
      <c r="K799" s="1"/>
      <c r="L799" s="1"/>
    </row>
    <row r="800" spans="1:12">
      <c r="A800" s="38"/>
      <c r="B800" s="18">
        <v>19</v>
      </c>
      <c r="C800" s="23" t="s">
        <v>438</v>
      </c>
      <c r="D800" s="18">
        <v>401</v>
      </c>
      <c r="E800" s="24"/>
      <c r="F800" s="24"/>
      <c r="G800" s="1"/>
      <c r="H800" s="1"/>
      <c r="I800" s="1"/>
      <c r="J800" s="1"/>
      <c r="K800" s="1"/>
      <c r="L800" s="1"/>
    </row>
    <row r="801" spans="1:12">
      <c r="A801" s="38"/>
      <c r="B801" s="18">
        <v>20</v>
      </c>
      <c r="C801" s="23" t="s">
        <v>439</v>
      </c>
      <c r="D801" s="18">
        <v>401</v>
      </c>
      <c r="E801" s="24"/>
      <c r="F801" s="24"/>
      <c r="G801" s="1"/>
      <c r="H801" s="1"/>
      <c r="I801" s="1"/>
      <c r="J801" s="1"/>
      <c r="K801" s="1"/>
      <c r="L801" s="1"/>
    </row>
    <row r="802" spans="1:12">
      <c r="A802" s="38"/>
      <c r="B802" s="18">
        <v>21</v>
      </c>
      <c r="C802" s="23" t="s">
        <v>440</v>
      </c>
      <c r="D802" s="18">
        <v>401</v>
      </c>
      <c r="E802" s="18"/>
      <c r="F802" s="18"/>
      <c r="G802" s="1"/>
      <c r="H802" s="1"/>
      <c r="I802" s="1"/>
      <c r="J802" s="1"/>
      <c r="K802" s="1"/>
      <c r="L802" s="1"/>
    </row>
    <row r="803" spans="1:12">
      <c r="A803" s="38"/>
      <c r="B803" s="18">
        <v>22</v>
      </c>
      <c r="C803" s="38" t="s">
        <v>441</v>
      </c>
      <c r="D803" s="18">
        <v>401</v>
      </c>
      <c r="E803" s="18"/>
      <c r="F803" s="18"/>
      <c r="G803" s="1"/>
      <c r="H803" s="1"/>
      <c r="I803" s="1"/>
      <c r="J803" s="1"/>
      <c r="K803" s="1"/>
      <c r="L803" s="1"/>
    </row>
    <row r="804" spans="1:12">
      <c r="A804" s="63"/>
      <c r="B804" s="18">
        <v>23</v>
      </c>
      <c r="C804" s="23" t="s">
        <v>442</v>
      </c>
      <c r="D804" s="18">
        <v>401</v>
      </c>
      <c r="E804" s="15"/>
      <c r="F804" s="15"/>
      <c r="G804" s="1"/>
      <c r="H804" s="1"/>
      <c r="I804" s="1"/>
      <c r="J804" s="1"/>
      <c r="K804" s="1"/>
      <c r="L804" s="1"/>
    </row>
    <row r="805" spans="1:12">
      <c r="A805" s="63"/>
      <c r="B805" s="18">
        <v>24</v>
      </c>
      <c r="C805" s="38" t="s">
        <v>443</v>
      </c>
      <c r="D805" s="18">
        <v>401</v>
      </c>
      <c r="E805" s="15"/>
      <c r="F805" s="15"/>
      <c r="G805" s="1"/>
      <c r="H805" s="1"/>
      <c r="I805" s="1"/>
      <c r="J805" s="1"/>
      <c r="K805" s="1"/>
      <c r="L805" s="1"/>
    </row>
    <row r="806" spans="1:12">
      <c r="A806" s="63"/>
      <c r="B806" s="18">
        <v>25</v>
      </c>
      <c r="C806" s="23" t="s">
        <v>444</v>
      </c>
      <c r="D806" s="18">
        <v>401</v>
      </c>
      <c r="E806" s="15"/>
      <c r="F806" s="15"/>
      <c r="G806" s="1"/>
      <c r="H806" s="1"/>
      <c r="I806" s="1"/>
      <c r="J806" s="1"/>
      <c r="K806" s="1"/>
      <c r="L806" s="1"/>
    </row>
    <row r="807" spans="1:12">
      <c r="A807" s="63"/>
      <c r="B807" s="18">
        <v>26</v>
      </c>
      <c r="C807" s="23" t="s">
        <v>445</v>
      </c>
      <c r="D807" s="18">
        <v>401</v>
      </c>
      <c r="E807" s="15"/>
      <c r="F807" s="15"/>
      <c r="G807" s="1"/>
      <c r="H807" s="1"/>
      <c r="I807" s="1"/>
      <c r="J807" s="1"/>
      <c r="K807" s="1"/>
      <c r="L807" s="1"/>
    </row>
    <row r="808" spans="1:12">
      <c r="A808" s="63"/>
      <c r="B808" s="18">
        <v>27</v>
      </c>
      <c r="C808" s="38" t="s">
        <v>446</v>
      </c>
      <c r="D808" s="18">
        <v>401</v>
      </c>
      <c r="E808" s="15"/>
      <c r="F808" s="15"/>
      <c r="G808" s="1"/>
      <c r="H808" s="1"/>
      <c r="I808" s="1"/>
      <c r="J808" s="1"/>
      <c r="K808" s="1"/>
      <c r="L808" s="1"/>
    </row>
    <row r="809" spans="1:12">
      <c r="A809" s="63"/>
      <c r="B809" s="18">
        <v>28</v>
      </c>
      <c r="C809" s="23" t="s">
        <v>447</v>
      </c>
      <c r="D809" s="18">
        <v>401</v>
      </c>
      <c r="E809" s="15"/>
      <c r="F809" s="15"/>
      <c r="G809" s="1"/>
      <c r="H809" s="1"/>
      <c r="I809" s="1"/>
      <c r="J809" s="1"/>
      <c r="K809" s="1"/>
      <c r="L809" s="1"/>
    </row>
    <row r="810" spans="1:12">
      <c r="A810" s="63"/>
      <c r="B810" s="4"/>
      <c r="D810" s="2"/>
      <c r="E810" s="2"/>
      <c r="F810" s="2"/>
      <c r="G810" s="1"/>
      <c r="H810" s="1"/>
      <c r="I810" s="1"/>
      <c r="J810" s="1"/>
      <c r="K810" s="1"/>
      <c r="L810" s="1"/>
    </row>
    <row r="811" spans="1:12">
      <c r="A811" s="63"/>
      <c r="B811" s="4"/>
      <c r="D811" s="2"/>
      <c r="E811" s="2"/>
      <c r="F811" s="2"/>
      <c r="G811" s="1"/>
      <c r="H811" s="1"/>
      <c r="I811" s="1"/>
      <c r="J811" s="1"/>
      <c r="K811" s="1"/>
      <c r="L811" s="1"/>
    </row>
    <row r="812" spans="1:12">
      <c r="A812" s="63"/>
      <c r="B812" s="4"/>
      <c r="D812" s="2"/>
      <c r="E812" s="2"/>
      <c r="F812" s="2"/>
      <c r="G812" s="1"/>
      <c r="H812" s="1"/>
      <c r="I812" s="1"/>
      <c r="J812" s="1"/>
      <c r="K812" s="1"/>
      <c r="L812" s="1"/>
    </row>
    <row r="813" spans="1:12">
      <c r="A813" s="63"/>
      <c r="B813" s="4"/>
      <c r="D813" s="2"/>
      <c r="E813" s="2"/>
      <c r="F813" s="2"/>
      <c r="G813" s="1"/>
      <c r="H813" s="1"/>
      <c r="I813" s="1"/>
      <c r="J813" s="1"/>
      <c r="K813" s="1"/>
      <c r="L813" s="1"/>
    </row>
    <row r="814" spans="1:12">
      <c r="A814" s="63"/>
      <c r="B814" s="4"/>
      <c r="D814" s="2"/>
      <c r="E814" s="2"/>
      <c r="F814" s="2"/>
      <c r="G814" s="1"/>
      <c r="H814" s="1"/>
      <c r="I814" s="1"/>
      <c r="J814" s="1"/>
      <c r="K814" s="1"/>
      <c r="L814" s="1"/>
    </row>
    <row r="815" spans="1:12">
      <c r="A815" s="63"/>
      <c r="B815" s="4"/>
      <c r="D815" s="2"/>
      <c r="E815" s="2"/>
      <c r="F815" s="2"/>
      <c r="G815" s="1"/>
      <c r="H815" s="1"/>
      <c r="I815" s="1"/>
      <c r="J815" s="1"/>
      <c r="K815" s="1"/>
      <c r="L815" s="1"/>
    </row>
    <row r="816" spans="1:12">
      <c r="A816" s="63"/>
      <c r="B816" s="4"/>
      <c r="D816" s="2"/>
      <c r="E816" s="2"/>
      <c r="F816" s="2"/>
      <c r="G816" s="1"/>
      <c r="H816" s="1"/>
      <c r="I816" s="1"/>
      <c r="J816" s="1"/>
      <c r="K816" s="1"/>
      <c r="L816" s="1"/>
    </row>
    <row r="817" spans="1:12">
      <c r="A817" s="63"/>
      <c r="B817" s="4"/>
      <c r="D817" s="2"/>
      <c r="E817" s="2"/>
      <c r="F817" s="2"/>
      <c r="G817" s="1"/>
      <c r="H817" s="1"/>
      <c r="I817" s="1"/>
      <c r="J817" s="1"/>
      <c r="K817" s="1"/>
      <c r="L817" s="1"/>
    </row>
    <row r="818" spans="1:12">
      <c r="A818" s="63"/>
      <c r="B818" s="4"/>
      <c r="D818" s="2"/>
      <c r="E818" s="2"/>
      <c r="F818" s="2"/>
      <c r="G818" s="1"/>
      <c r="H818" s="1"/>
      <c r="I818" s="1"/>
      <c r="J818" s="1"/>
      <c r="K818" s="1"/>
      <c r="L818" s="1"/>
    </row>
    <row r="819" spans="1:12">
      <c r="A819" s="63"/>
      <c r="B819" s="4"/>
      <c r="D819" s="2"/>
      <c r="E819" s="2"/>
      <c r="F819" s="2"/>
      <c r="G819" s="1"/>
      <c r="H819" s="1"/>
      <c r="I819" s="1"/>
      <c r="J819" s="1"/>
      <c r="K819" s="1"/>
      <c r="L819" s="1"/>
    </row>
    <row r="820" spans="1:12">
      <c r="A820" s="63"/>
      <c r="B820" s="4"/>
      <c r="D820" s="2"/>
      <c r="E820" s="2"/>
      <c r="F820" s="2"/>
      <c r="G820" s="1"/>
      <c r="H820" s="1"/>
      <c r="I820" s="1"/>
      <c r="J820" s="1"/>
      <c r="K820" s="1"/>
      <c r="L820" s="1"/>
    </row>
    <row r="821" spans="1:12">
      <c r="A821" s="63"/>
      <c r="B821" s="4"/>
      <c r="D821" s="2"/>
      <c r="E821" s="2"/>
      <c r="F821" s="2"/>
      <c r="G821" s="1"/>
      <c r="H821" s="1"/>
      <c r="I821" s="1"/>
      <c r="J821" s="1"/>
      <c r="K821" s="1"/>
      <c r="L821" s="1"/>
    </row>
    <row r="822" spans="1:12">
      <c r="A822" s="63"/>
      <c r="B822" s="4"/>
      <c r="D822" s="2"/>
      <c r="E822" s="2"/>
      <c r="F822" s="2"/>
      <c r="G822" s="1"/>
      <c r="H822" s="1"/>
      <c r="I822" s="1"/>
      <c r="J822" s="1"/>
      <c r="K822" s="1"/>
      <c r="L822" s="1"/>
    </row>
    <row r="823" spans="1:12">
      <c r="A823" s="63"/>
      <c r="B823" s="4"/>
      <c r="D823" s="2"/>
      <c r="E823" s="2"/>
      <c r="F823" s="2"/>
      <c r="G823" s="1"/>
      <c r="H823" s="1"/>
      <c r="I823" s="1"/>
      <c r="J823" s="1"/>
      <c r="K823" s="1"/>
      <c r="L823" s="1"/>
    </row>
    <row r="824" spans="1:12">
      <c r="A824" s="63"/>
      <c r="B824" s="4"/>
      <c r="D824" s="2"/>
      <c r="E824" s="2"/>
      <c r="F824" s="2"/>
      <c r="G824" s="1"/>
      <c r="H824" s="1"/>
      <c r="I824" s="1"/>
      <c r="J824" s="1"/>
      <c r="K824" s="1"/>
      <c r="L824" s="1"/>
    </row>
    <row r="825" spans="1:12">
      <c r="A825" s="63"/>
      <c r="B825" s="4"/>
      <c r="D825" s="2"/>
      <c r="E825" s="2"/>
      <c r="F825" s="2"/>
      <c r="G825" s="1"/>
      <c r="H825" s="1"/>
      <c r="I825" s="1"/>
      <c r="J825" s="1"/>
      <c r="K825" s="1"/>
      <c r="L825" s="1"/>
    </row>
    <row r="826" spans="1:12">
      <c r="A826" s="63"/>
      <c r="B826" s="4"/>
      <c r="D826" s="2"/>
      <c r="E826" s="2"/>
      <c r="F826" s="2"/>
      <c r="G826" s="1"/>
      <c r="H826" s="1"/>
      <c r="I826" s="1"/>
      <c r="J826" s="1"/>
      <c r="K826" s="1"/>
      <c r="L826" s="1"/>
    </row>
    <row r="827" spans="1:12">
      <c r="A827" s="63"/>
      <c r="B827" s="4"/>
      <c r="D827" s="2"/>
      <c r="E827" s="2"/>
      <c r="F827" s="2"/>
      <c r="G827" s="1"/>
      <c r="H827" s="1"/>
      <c r="I827" s="1"/>
      <c r="J827" s="1"/>
      <c r="K827" s="1"/>
      <c r="L827" s="1"/>
    </row>
    <row r="828" spans="1:12">
      <c r="A828" s="63"/>
      <c r="B828" s="4"/>
      <c r="D828" s="2"/>
      <c r="E828" s="2"/>
      <c r="F828" s="2"/>
      <c r="G828" s="1"/>
      <c r="H828" s="1"/>
      <c r="I828" s="1"/>
      <c r="J828" s="1"/>
      <c r="K828" s="1"/>
      <c r="L828" s="1"/>
    </row>
    <row r="829" spans="1:12">
      <c r="A829" s="63"/>
      <c r="B829" s="4"/>
      <c r="D829" s="2"/>
      <c r="E829" s="2"/>
      <c r="F829" s="2"/>
      <c r="G829" s="1"/>
      <c r="H829" s="1"/>
      <c r="I829" s="1"/>
      <c r="J829" s="1"/>
      <c r="K829" s="1"/>
      <c r="L829" s="1"/>
    </row>
    <row r="830" spans="1:12">
      <c r="A830" s="63"/>
      <c r="B830" s="4"/>
      <c r="D830" s="2"/>
      <c r="E830" s="2"/>
      <c r="F830" s="2"/>
      <c r="G830" s="1"/>
      <c r="H830" s="1"/>
      <c r="I830" s="1"/>
      <c r="J830" s="1"/>
      <c r="K830" s="1"/>
      <c r="L830" s="1"/>
    </row>
    <row r="831" spans="1:12">
      <c r="A831" s="63"/>
      <c r="B831" s="4"/>
      <c r="D831" s="2"/>
      <c r="E831" s="2"/>
      <c r="F831" s="2"/>
      <c r="G831" s="1"/>
      <c r="H831" s="1"/>
      <c r="I831" s="1"/>
      <c r="J831" s="1"/>
      <c r="K831" s="1"/>
      <c r="L831" s="1"/>
    </row>
    <row r="832" spans="1:12">
      <c r="A832" s="63"/>
      <c r="B832" s="4"/>
      <c r="D832" s="2"/>
      <c r="E832" s="2"/>
      <c r="F832" s="2"/>
      <c r="G832" s="1"/>
      <c r="H832" s="1"/>
      <c r="I832" s="1"/>
      <c r="J832" s="1"/>
      <c r="K832" s="1"/>
      <c r="L832" s="1"/>
    </row>
    <row r="833" spans="1:12">
      <c r="A833" s="63"/>
      <c r="B833" s="4"/>
      <c r="D833" s="2"/>
      <c r="E833" s="2"/>
      <c r="F833" s="2"/>
      <c r="G833" s="1"/>
      <c r="H833" s="1"/>
      <c r="I833" s="1"/>
      <c r="J833" s="1"/>
      <c r="K833" s="1"/>
      <c r="L833" s="1"/>
    </row>
    <row r="834" spans="1:12">
      <c r="A834" s="63"/>
      <c r="B834" s="4"/>
      <c r="D834" s="2"/>
      <c r="E834" s="2"/>
      <c r="F834" s="2"/>
      <c r="G834" s="1"/>
      <c r="H834" s="1"/>
      <c r="I834" s="1"/>
      <c r="J834" s="1"/>
      <c r="K834" s="1"/>
      <c r="L834" s="1"/>
    </row>
    <row r="835" spans="1:12">
      <c r="A835" s="63"/>
      <c r="B835" s="4"/>
      <c r="D835" s="2"/>
      <c r="E835" s="2"/>
      <c r="F835" s="2"/>
      <c r="G835" s="1"/>
      <c r="H835" s="1"/>
      <c r="I835" s="1"/>
      <c r="J835" s="1"/>
      <c r="K835" s="1"/>
      <c r="L835" s="1"/>
    </row>
    <row r="836" spans="1:12">
      <c r="A836" s="63"/>
      <c r="B836" s="4"/>
      <c r="D836" s="2"/>
      <c r="E836" s="2"/>
      <c r="F836" s="2"/>
      <c r="G836" s="1"/>
      <c r="H836" s="1"/>
      <c r="I836" s="1"/>
      <c r="J836" s="1"/>
      <c r="K836" s="1"/>
      <c r="L836" s="1"/>
    </row>
    <row r="837" spans="1:12">
      <c r="A837" s="63"/>
      <c r="B837" s="4"/>
      <c r="D837" s="2"/>
      <c r="E837" s="2"/>
      <c r="F837" s="2"/>
      <c r="G837" s="1"/>
      <c r="H837" s="1"/>
      <c r="I837" s="1"/>
      <c r="J837" s="1"/>
      <c r="K837" s="1"/>
      <c r="L837" s="1"/>
    </row>
    <row r="838" spans="1:12">
      <c r="A838" s="63"/>
      <c r="B838" s="4"/>
      <c r="D838" s="2"/>
      <c r="E838" s="2"/>
      <c r="F838" s="2"/>
      <c r="G838" s="1"/>
      <c r="H838" s="1"/>
      <c r="I838" s="1"/>
      <c r="J838" s="1"/>
      <c r="K838" s="1"/>
      <c r="L838" s="1"/>
    </row>
    <row r="839" spans="1:12">
      <c r="A839" s="63"/>
      <c r="B839" s="4"/>
      <c r="D839" s="2"/>
      <c r="E839" s="2"/>
      <c r="F839" s="2"/>
      <c r="G839" s="1"/>
      <c r="H839" s="1"/>
      <c r="I839" s="1"/>
      <c r="J839" s="1"/>
      <c r="K839" s="1"/>
      <c r="L839" s="1"/>
    </row>
    <row r="840" spans="1:12">
      <c r="A840" s="63"/>
      <c r="B840" s="4"/>
      <c r="D840" s="2"/>
      <c r="E840" s="2"/>
      <c r="F840" s="2"/>
      <c r="G840" s="1"/>
      <c r="H840" s="1"/>
      <c r="I840" s="1"/>
      <c r="J840" s="1"/>
      <c r="K840" s="1"/>
      <c r="L840" s="1"/>
    </row>
    <row r="841" spans="1:12">
      <c r="A841" s="63"/>
      <c r="B841" s="4"/>
      <c r="C841" s="9" t="s">
        <v>1</v>
      </c>
      <c r="D841" s="10" t="s">
        <v>2</v>
      </c>
      <c r="E841" s="11"/>
      <c r="F841" s="11"/>
      <c r="G841" s="1"/>
      <c r="H841" s="1"/>
      <c r="I841" s="1"/>
      <c r="J841" s="1"/>
      <c r="K841" s="1"/>
      <c r="L841" s="1"/>
    </row>
    <row r="842" spans="1:12">
      <c r="A842" s="63"/>
      <c r="B842" s="4"/>
      <c r="D842" s="2"/>
      <c r="E842" s="2"/>
      <c r="F842" s="2"/>
      <c r="G842" s="1"/>
      <c r="H842" s="1"/>
      <c r="I842" s="1"/>
      <c r="J842" s="1"/>
      <c r="K842" s="1"/>
      <c r="L842" s="1"/>
    </row>
    <row r="843" spans="1:12">
      <c r="C843" s="13" t="s">
        <v>448</v>
      </c>
      <c r="D843" s="3"/>
      <c r="E843" s="4"/>
      <c r="F843" s="4"/>
      <c r="G843" s="1"/>
      <c r="H843" s="1"/>
      <c r="I843" s="1"/>
      <c r="J843" s="1"/>
      <c r="K843" s="1"/>
      <c r="L843" s="1"/>
    </row>
    <row r="844" spans="1:12">
      <c r="B844" s="16" t="s">
        <v>5</v>
      </c>
      <c r="C844" s="17" t="s">
        <v>6</v>
      </c>
      <c r="D844" s="18" t="s">
        <v>7</v>
      </c>
      <c r="E844" s="15"/>
      <c r="F844" s="15"/>
      <c r="G844" s="1"/>
      <c r="H844" s="1"/>
      <c r="I844" s="1"/>
      <c r="J844" s="1"/>
      <c r="K844" s="1"/>
      <c r="L844" s="1"/>
    </row>
    <row r="845" spans="1:12">
      <c r="B845" s="18">
        <v>1</v>
      </c>
      <c r="C845" s="23" t="s">
        <v>449</v>
      </c>
      <c r="D845" s="18">
        <v>301</v>
      </c>
      <c r="E845" s="18"/>
      <c r="F845" s="18"/>
      <c r="G845" s="1"/>
      <c r="H845" s="1"/>
      <c r="I845" s="1"/>
      <c r="J845" s="1"/>
      <c r="K845" s="1"/>
      <c r="L845" s="1"/>
    </row>
    <row r="846" spans="1:12">
      <c r="B846" s="18">
        <v>2</v>
      </c>
      <c r="C846" s="23" t="s">
        <v>450</v>
      </c>
      <c r="D846" s="18">
        <v>301</v>
      </c>
      <c r="E846" s="18"/>
      <c r="F846" s="18"/>
      <c r="G846" s="1"/>
      <c r="H846" s="1"/>
      <c r="I846" s="1"/>
      <c r="J846" s="1"/>
      <c r="K846" s="1"/>
      <c r="L846" s="1"/>
    </row>
    <row r="847" spans="1:12">
      <c r="A847" s="38"/>
      <c r="B847" s="18">
        <v>3</v>
      </c>
      <c r="C847" s="23" t="s">
        <v>451</v>
      </c>
      <c r="D847" s="18">
        <v>301</v>
      </c>
      <c r="E847" s="18"/>
      <c r="F847" s="18"/>
      <c r="G847" s="1"/>
      <c r="H847" s="1"/>
      <c r="I847" s="1"/>
      <c r="J847" s="1"/>
      <c r="K847" s="1"/>
      <c r="L847" s="1"/>
    </row>
    <row r="848" spans="1:12">
      <c r="B848" s="18">
        <v>4</v>
      </c>
      <c r="C848" s="23" t="s">
        <v>452</v>
      </c>
      <c r="D848" s="24">
        <v>301</v>
      </c>
      <c r="E848" s="18"/>
      <c r="F848" s="18"/>
      <c r="G848" s="1"/>
      <c r="H848" s="1"/>
      <c r="I848" s="1"/>
      <c r="J848" s="1"/>
      <c r="K848" s="1"/>
      <c r="L848" s="1"/>
    </row>
    <row r="849" spans="1:12">
      <c r="A849" s="38"/>
      <c r="B849" s="18">
        <v>5</v>
      </c>
      <c r="C849" s="23" t="s">
        <v>453</v>
      </c>
      <c r="D849" s="18">
        <v>301</v>
      </c>
      <c r="E849" s="24"/>
      <c r="F849" s="24"/>
      <c r="G849" s="1"/>
      <c r="H849" s="1"/>
      <c r="I849" s="1"/>
      <c r="J849" s="1"/>
      <c r="K849" s="1"/>
      <c r="L849" s="1"/>
    </row>
    <row r="850" spans="1:12">
      <c r="B850" s="18">
        <v>6</v>
      </c>
      <c r="C850" s="23" t="s">
        <v>454</v>
      </c>
      <c r="D850" s="18">
        <v>301</v>
      </c>
      <c r="E850" s="18"/>
      <c r="F850" s="18"/>
      <c r="G850" s="1"/>
      <c r="H850" s="1"/>
      <c r="I850" s="1"/>
      <c r="J850" s="1"/>
      <c r="K850" s="1"/>
      <c r="L850" s="1"/>
    </row>
    <row r="851" spans="1:12">
      <c r="A851" s="38"/>
      <c r="B851" s="18">
        <v>7</v>
      </c>
      <c r="C851" s="23" t="s">
        <v>455</v>
      </c>
      <c r="D851" s="18">
        <v>301</v>
      </c>
      <c r="E851" s="18"/>
      <c r="F851" s="18"/>
      <c r="G851" s="1"/>
      <c r="H851" s="1"/>
      <c r="I851" s="1"/>
      <c r="J851" s="1"/>
      <c r="K851" s="1"/>
      <c r="L851" s="1"/>
    </row>
    <row r="852" spans="1:12">
      <c r="B852" s="18">
        <v>8</v>
      </c>
      <c r="C852" s="64" t="s">
        <v>456</v>
      </c>
      <c r="D852" s="65">
        <v>300</v>
      </c>
      <c r="E852" s="18"/>
      <c r="F852" s="18"/>
      <c r="G852" s="1"/>
      <c r="H852" s="1"/>
      <c r="I852" s="1"/>
      <c r="J852" s="1"/>
      <c r="K852" s="1"/>
      <c r="L852" s="1"/>
    </row>
    <row r="853" spans="1:12">
      <c r="A853" s="38"/>
      <c r="B853" s="18">
        <v>9</v>
      </c>
      <c r="C853" s="23" t="s">
        <v>457</v>
      </c>
      <c r="D853" s="18">
        <v>301</v>
      </c>
      <c r="E853" s="18"/>
      <c r="F853" s="18"/>
      <c r="G853" s="1"/>
      <c r="H853" s="1"/>
      <c r="I853" s="1"/>
      <c r="J853" s="1"/>
      <c r="K853" s="1"/>
      <c r="L853" s="1"/>
    </row>
    <row r="854" spans="1:12">
      <c r="B854" s="18">
        <v>10</v>
      </c>
      <c r="C854" s="23" t="s">
        <v>458</v>
      </c>
      <c r="D854" s="18">
        <v>301</v>
      </c>
      <c r="E854" s="18"/>
      <c r="F854" s="18"/>
      <c r="G854" s="1"/>
      <c r="H854" s="1"/>
      <c r="I854" s="1"/>
      <c r="J854" s="1"/>
      <c r="K854" s="1"/>
      <c r="L854" s="1"/>
    </row>
    <row r="855" spans="1:12">
      <c r="A855" s="38"/>
      <c r="B855" s="18">
        <v>11</v>
      </c>
      <c r="C855" s="23" t="s">
        <v>459</v>
      </c>
      <c r="D855" s="15">
        <v>300</v>
      </c>
      <c r="E855" s="18"/>
      <c r="F855" s="18"/>
      <c r="G855" s="1"/>
      <c r="H855" s="1"/>
      <c r="I855" s="1"/>
      <c r="J855" s="1"/>
      <c r="K855" s="1"/>
      <c r="L855" s="1"/>
    </row>
    <row r="856" spans="1:12">
      <c r="B856" s="18">
        <v>12</v>
      </c>
      <c r="C856" s="23" t="s">
        <v>460</v>
      </c>
      <c r="D856" s="18">
        <v>301</v>
      </c>
      <c r="E856" s="24"/>
      <c r="F856" s="24"/>
      <c r="G856" s="1"/>
      <c r="H856" s="1"/>
      <c r="I856" s="1"/>
      <c r="J856" s="1"/>
      <c r="K856" s="1"/>
      <c r="L856" s="1"/>
    </row>
    <row r="857" spans="1:12">
      <c r="A857" s="38"/>
      <c r="B857" s="18">
        <v>13</v>
      </c>
      <c r="C857" s="38" t="s">
        <v>461</v>
      </c>
      <c r="D857" s="15">
        <v>300</v>
      </c>
      <c r="E857" s="24"/>
      <c r="F857" s="24"/>
      <c r="G857" s="1"/>
      <c r="H857" s="1"/>
      <c r="I857" s="1"/>
      <c r="J857" s="1"/>
      <c r="K857" s="1"/>
      <c r="L857" s="1"/>
    </row>
    <row r="858" spans="1:12">
      <c r="B858" s="18">
        <v>14</v>
      </c>
      <c r="C858" s="23" t="s">
        <v>462</v>
      </c>
      <c r="D858" s="24">
        <v>301</v>
      </c>
      <c r="E858" s="18"/>
      <c r="F858" s="18"/>
      <c r="G858" s="1"/>
      <c r="H858" s="1"/>
      <c r="I858" s="1"/>
      <c r="J858" s="1"/>
      <c r="K858" s="1"/>
      <c r="L858" s="1"/>
    </row>
    <row r="859" spans="1:12">
      <c r="A859" s="38"/>
      <c r="B859" s="18">
        <v>15</v>
      </c>
      <c r="C859" s="23" t="s">
        <v>463</v>
      </c>
      <c r="D859" s="15">
        <v>300</v>
      </c>
      <c r="E859" s="18"/>
      <c r="F859" s="18"/>
      <c r="G859" s="1"/>
      <c r="H859" s="1"/>
      <c r="I859" s="1"/>
      <c r="J859" s="1"/>
      <c r="K859" s="1"/>
      <c r="L859" s="1"/>
    </row>
    <row r="860" spans="1:12">
      <c r="B860" s="18">
        <v>16</v>
      </c>
      <c r="C860" s="23" t="s">
        <v>464</v>
      </c>
      <c r="D860" s="24">
        <v>301</v>
      </c>
      <c r="E860" s="24"/>
      <c r="F860" s="24"/>
      <c r="G860" s="1"/>
      <c r="H860" s="1"/>
      <c r="I860" s="1"/>
      <c r="J860" s="1"/>
      <c r="K860" s="1"/>
      <c r="L860" s="1"/>
    </row>
    <row r="861" spans="1:12">
      <c r="A861" s="38"/>
      <c r="B861" s="18">
        <v>17</v>
      </c>
      <c r="C861" s="23" t="s">
        <v>465</v>
      </c>
      <c r="D861" s="18">
        <v>301</v>
      </c>
      <c r="E861" s="18"/>
      <c r="F861" s="18"/>
      <c r="G861" s="1"/>
      <c r="H861" s="1"/>
      <c r="I861" s="1"/>
      <c r="J861" s="1"/>
      <c r="K861" s="1"/>
      <c r="L861" s="1"/>
    </row>
    <row r="862" spans="1:12">
      <c r="B862" s="18">
        <v>18</v>
      </c>
      <c r="C862" s="38" t="s">
        <v>466</v>
      </c>
      <c r="D862" s="65">
        <v>300</v>
      </c>
      <c r="E862" s="18"/>
      <c r="F862" s="18"/>
      <c r="G862" s="1"/>
      <c r="H862" s="1"/>
      <c r="I862" s="1"/>
      <c r="J862" s="1"/>
      <c r="K862" s="1"/>
      <c r="L862" s="1"/>
    </row>
    <row r="863" spans="1:12">
      <c r="A863" s="38"/>
      <c r="B863" s="18">
        <v>19</v>
      </c>
      <c r="C863" s="23" t="s">
        <v>467</v>
      </c>
      <c r="D863" s="18">
        <v>301</v>
      </c>
      <c r="E863" s="18"/>
      <c r="F863" s="18"/>
      <c r="G863" s="1"/>
      <c r="H863" s="1"/>
      <c r="I863" s="1"/>
      <c r="J863" s="1"/>
      <c r="K863" s="1"/>
      <c r="L863" s="1"/>
    </row>
    <row r="864" spans="1:12">
      <c r="B864" s="18">
        <v>20</v>
      </c>
      <c r="C864" s="23" t="s">
        <v>468</v>
      </c>
      <c r="D864" s="24">
        <v>301</v>
      </c>
      <c r="E864" s="18"/>
      <c r="F864" s="18"/>
      <c r="G864" s="1"/>
      <c r="H864" s="1"/>
      <c r="I864" s="1"/>
      <c r="J864" s="1"/>
      <c r="K864" s="1"/>
      <c r="L864" s="1"/>
    </row>
    <row r="865" spans="1:12">
      <c r="A865" s="38"/>
      <c r="B865" s="18">
        <v>21</v>
      </c>
      <c r="C865" s="23" t="s">
        <v>469</v>
      </c>
      <c r="D865" s="18">
        <v>301</v>
      </c>
      <c r="E865" s="18"/>
      <c r="F865" s="18"/>
      <c r="G865" s="1"/>
      <c r="H865" s="1"/>
      <c r="I865" s="1"/>
      <c r="J865" s="1"/>
      <c r="K865" s="1"/>
      <c r="L865" s="1"/>
    </row>
    <row r="866" spans="1:12">
      <c r="B866" s="18">
        <v>22</v>
      </c>
      <c r="C866" s="23" t="s">
        <v>470</v>
      </c>
      <c r="D866" s="18">
        <v>301</v>
      </c>
      <c r="E866" s="18"/>
      <c r="F866" s="18"/>
      <c r="G866" s="1"/>
      <c r="H866" s="1"/>
      <c r="I866" s="1"/>
      <c r="J866" s="1"/>
      <c r="K866" s="1"/>
      <c r="L866" s="1"/>
    </row>
    <row r="867" spans="1:12">
      <c r="A867" s="38"/>
      <c r="B867" s="18">
        <v>23</v>
      </c>
      <c r="C867" s="38" t="s">
        <v>471</v>
      </c>
      <c r="D867" s="18">
        <v>301</v>
      </c>
      <c r="E867" s="18"/>
      <c r="F867" s="18"/>
      <c r="G867" s="1"/>
      <c r="H867" s="1"/>
      <c r="I867" s="1"/>
      <c r="J867" s="1"/>
      <c r="K867" s="1"/>
      <c r="L867" s="1"/>
    </row>
    <row r="868" spans="1:12">
      <c r="B868" s="18">
        <v>24</v>
      </c>
      <c r="C868" s="23" t="s">
        <v>472</v>
      </c>
      <c r="D868" s="18">
        <v>301</v>
      </c>
      <c r="E868" s="24"/>
      <c r="F868" s="24"/>
      <c r="G868" s="1"/>
      <c r="H868" s="1"/>
      <c r="I868" s="1"/>
      <c r="J868" s="1"/>
      <c r="K868" s="1"/>
      <c r="L868" s="1"/>
    </row>
    <row r="869" spans="1:12">
      <c r="A869" s="38"/>
      <c r="B869" s="18">
        <v>25</v>
      </c>
      <c r="C869" s="23" t="s">
        <v>473</v>
      </c>
      <c r="D869" s="18">
        <v>301</v>
      </c>
      <c r="E869" s="18"/>
      <c r="F869" s="18"/>
      <c r="G869" s="1"/>
      <c r="H869" s="1"/>
      <c r="I869" s="1"/>
      <c r="J869" s="1"/>
      <c r="K869" s="1"/>
      <c r="L869" s="1"/>
    </row>
    <row r="870" spans="1:12">
      <c r="B870" s="18">
        <v>26</v>
      </c>
      <c r="C870" s="23" t="s">
        <v>474</v>
      </c>
      <c r="D870" s="18">
        <v>301</v>
      </c>
      <c r="E870" s="18"/>
      <c r="F870" s="18"/>
      <c r="G870" s="1"/>
      <c r="H870" s="1"/>
      <c r="I870" s="1"/>
      <c r="J870" s="1"/>
      <c r="K870" s="1"/>
      <c r="L870" s="1"/>
    </row>
    <row r="871" spans="1:12">
      <c r="A871" s="38"/>
      <c r="B871" s="18">
        <v>27</v>
      </c>
      <c r="C871" s="23" t="s">
        <v>475</v>
      </c>
      <c r="D871" s="18">
        <v>301</v>
      </c>
      <c r="E871" s="24"/>
      <c r="F871" s="24"/>
      <c r="G871" s="1"/>
      <c r="H871" s="1"/>
      <c r="I871" s="1"/>
      <c r="J871" s="1"/>
      <c r="K871" s="1"/>
      <c r="L871" s="1"/>
    </row>
    <row r="872" spans="1:12">
      <c r="B872" s="18">
        <v>28</v>
      </c>
      <c r="C872" s="23" t="s">
        <v>476</v>
      </c>
      <c r="D872" s="18">
        <v>301</v>
      </c>
      <c r="E872" s="18"/>
      <c r="F872" s="18"/>
      <c r="G872" s="1"/>
      <c r="H872" s="1"/>
      <c r="I872" s="1"/>
      <c r="J872" s="1"/>
      <c r="K872" s="1"/>
      <c r="L872" s="1"/>
    </row>
    <row r="873" spans="1:12">
      <c r="B873" s="18">
        <v>29</v>
      </c>
      <c r="C873" s="23" t="s">
        <v>477</v>
      </c>
      <c r="D873" s="18">
        <v>301</v>
      </c>
      <c r="E873" s="15"/>
      <c r="F873" s="15"/>
      <c r="G873" s="1"/>
      <c r="H873" s="1"/>
      <c r="I873" s="1"/>
      <c r="J873" s="1"/>
      <c r="K873" s="1"/>
      <c r="L873" s="1"/>
    </row>
    <row r="874" spans="1:12">
      <c r="B874" s="18">
        <v>30</v>
      </c>
      <c r="C874" s="23" t="s">
        <v>478</v>
      </c>
      <c r="D874" s="18">
        <v>301</v>
      </c>
      <c r="E874" s="65"/>
      <c r="F874" s="65"/>
      <c r="G874" s="1"/>
      <c r="H874" s="1"/>
      <c r="I874" s="1"/>
      <c r="J874" s="1"/>
      <c r="K874" s="1"/>
      <c r="L874" s="1"/>
    </row>
    <row r="875" spans="1:12">
      <c r="B875" s="18">
        <v>31</v>
      </c>
      <c r="C875" s="23" t="s">
        <v>479</v>
      </c>
      <c r="D875" s="18">
        <v>301</v>
      </c>
      <c r="E875" s="65"/>
      <c r="F875" s="65"/>
      <c r="G875" s="1"/>
      <c r="H875" s="1"/>
      <c r="I875" s="1"/>
      <c r="J875" s="1"/>
      <c r="K875" s="1"/>
      <c r="L875" s="1"/>
    </row>
    <row r="876" spans="1:12">
      <c r="B876" s="18">
        <v>32</v>
      </c>
      <c r="C876" s="38" t="s">
        <v>480</v>
      </c>
      <c r="D876" s="18">
        <v>301</v>
      </c>
      <c r="E876" s="65"/>
      <c r="F876" s="65"/>
      <c r="G876" s="1"/>
      <c r="H876" s="1"/>
      <c r="I876" s="1"/>
      <c r="J876" s="1"/>
      <c r="K876" s="1"/>
      <c r="L876" s="1"/>
    </row>
    <row r="877" spans="1:12">
      <c r="B877" s="18">
        <v>33</v>
      </c>
      <c r="C877" s="38" t="s">
        <v>481</v>
      </c>
      <c r="D877" s="18">
        <v>301</v>
      </c>
      <c r="E877" s="65"/>
      <c r="F877" s="65"/>
      <c r="G877" s="1"/>
      <c r="H877" s="1"/>
      <c r="I877" s="1"/>
      <c r="J877" s="1"/>
      <c r="K877" s="1"/>
      <c r="L877" s="1"/>
    </row>
    <row r="878" spans="1:12">
      <c r="B878" s="18">
        <v>34</v>
      </c>
      <c r="C878" s="23" t="s">
        <v>482</v>
      </c>
      <c r="D878" s="18">
        <v>301</v>
      </c>
      <c r="E878" s="15"/>
      <c r="F878" s="15"/>
      <c r="G878" s="1"/>
      <c r="H878" s="1"/>
      <c r="I878" s="1"/>
      <c r="J878" s="1"/>
      <c r="K878" s="1"/>
      <c r="L878" s="1"/>
    </row>
    <row r="879" spans="1:12">
      <c r="B879" s="18">
        <v>35</v>
      </c>
      <c r="C879" s="23" t="s">
        <v>483</v>
      </c>
      <c r="D879" s="18">
        <v>301</v>
      </c>
      <c r="E879" s="15"/>
      <c r="F879" s="15"/>
      <c r="G879" s="1"/>
      <c r="H879" s="1"/>
      <c r="I879" s="1"/>
      <c r="J879" s="1"/>
      <c r="K879" s="1"/>
      <c r="L879" s="1"/>
    </row>
    <row r="880" spans="1:12">
      <c r="B880" s="18">
        <v>36</v>
      </c>
      <c r="C880" s="23" t="s">
        <v>484</v>
      </c>
      <c r="D880" s="18">
        <v>301</v>
      </c>
      <c r="E880" s="15"/>
      <c r="F880" s="15"/>
      <c r="G880" s="1"/>
      <c r="H880" s="1"/>
      <c r="I880" s="1"/>
      <c r="J880" s="1"/>
      <c r="K880" s="1"/>
      <c r="L880" s="1"/>
    </row>
    <row r="881" spans="2:12">
      <c r="B881" s="18">
        <v>37</v>
      </c>
      <c r="C881" s="38" t="s">
        <v>485</v>
      </c>
      <c r="D881" s="18">
        <v>301</v>
      </c>
      <c r="E881" s="15"/>
      <c r="F881" s="15"/>
      <c r="G881" s="1"/>
      <c r="H881" s="1"/>
      <c r="I881" s="1"/>
      <c r="J881" s="1"/>
      <c r="K881" s="1"/>
      <c r="L881" s="1"/>
    </row>
    <row r="882" spans="2:12">
      <c r="B882" s="18">
        <v>38</v>
      </c>
      <c r="C882" s="38" t="s">
        <v>486</v>
      </c>
      <c r="D882" s="18">
        <v>301</v>
      </c>
      <c r="E882" s="15"/>
      <c r="F882" s="15"/>
      <c r="G882" s="1"/>
      <c r="H882" s="1"/>
      <c r="I882" s="1"/>
      <c r="J882" s="1"/>
      <c r="K882" s="1"/>
      <c r="L882" s="1"/>
    </row>
    <row r="883" spans="2:12">
      <c r="B883" s="4"/>
      <c r="C883" s="41"/>
      <c r="D883" s="4"/>
      <c r="E883" s="4"/>
      <c r="F883" s="4"/>
      <c r="G883" s="1"/>
      <c r="H883" s="1"/>
      <c r="I883" s="1"/>
      <c r="J883" s="1"/>
      <c r="K883" s="1"/>
      <c r="L883" s="1"/>
    </row>
    <row r="884" spans="2:12">
      <c r="B884" s="4"/>
      <c r="C884" s="41"/>
      <c r="D884" s="4"/>
      <c r="E884" s="4"/>
      <c r="F884" s="4"/>
      <c r="G884" s="1"/>
      <c r="H884" s="1"/>
      <c r="I884" s="1"/>
      <c r="J884" s="1"/>
      <c r="K884" s="1"/>
      <c r="L884" s="1"/>
    </row>
    <row r="885" spans="2:12">
      <c r="B885" s="4"/>
      <c r="C885" s="41"/>
      <c r="D885" s="4"/>
      <c r="E885" s="4"/>
      <c r="F885" s="4"/>
      <c r="G885" s="1"/>
      <c r="H885" s="1"/>
      <c r="I885" s="1"/>
      <c r="J885" s="1"/>
      <c r="K885" s="1"/>
      <c r="L885" s="1"/>
    </row>
    <row r="886" spans="2:12">
      <c r="B886" s="4"/>
      <c r="C886" s="41"/>
      <c r="D886" s="4"/>
      <c r="E886" s="4"/>
      <c r="F886" s="4"/>
      <c r="G886" s="1"/>
      <c r="H886" s="1"/>
      <c r="I886" s="1"/>
      <c r="J886" s="1"/>
      <c r="K886" s="1"/>
      <c r="L886" s="1"/>
    </row>
    <row r="887" spans="2:12">
      <c r="B887" s="4"/>
      <c r="C887" s="41"/>
      <c r="D887" s="4"/>
      <c r="E887" s="4"/>
      <c r="F887" s="4"/>
      <c r="G887" s="1"/>
      <c r="H887" s="1"/>
      <c r="I887" s="1"/>
      <c r="J887" s="1"/>
      <c r="K887" s="1"/>
      <c r="L887" s="1"/>
    </row>
    <row r="888" spans="2:12">
      <c r="B888" s="4"/>
      <c r="C888" s="41"/>
      <c r="D888" s="4"/>
      <c r="E888" s="4"/>
      <c r="F888" s="4"/>
      <c r="G888" s="1"/>
      <c r="H888" s="1"/>
      <c r="I888" s="1"/>
      <c r="J888" s="1"/>
      <c r="K888" s="1"/>
      <c r="L888" s="1"/>
    </row>
    <row r="889" spans="2:12">
      <c r="B889" s="4"/>
      <c r="C889" s="41"/>
      <c r="D889" s="4"/>
      <c r="E889" s="4"/>
      <c r="F889" s="4"/>
      <c r="G889" s="1"/>
      <c r="H889" s="1"/>
      <c r="I889" s="1"/>
      <c r="J889" s="1"/>
      <c r="K889" s="1"/>
      <c r="L889" s="1"/>
    </row>
    <row r="890" spans="2:12">
      <c r="B890" s="4"/>
      <c r="C890" s="41"/>
      <c r="D890" s="4"/>
      <c r="E890" s="4"/>
      <c r="F890" s="4"/>
      <c r="G890" s="1"/>
      <c r="H890" s="1"/>
      <c r="I890" s="1"/>
      <c r="J890" s="1"/>
      <c r="K890" s="1"/>
      <c r="L890" s="1"/>
    </row>
    <row r="891" spans="2:12">
      <c r="B891" s="4"/>
      <c r="C891" s="41"/>
      <c r="D891" s="4"/>
      <c r="E891" s="4"/>
      <c r="F891" s="4"/>
      <c r="G891" s="1"/>
      <c r="H891" s="1"/>
      <c r="I891" s="1"/>
      <c r="J891" s="1"/>
      <c r="K891" s="1"/>
      <c r="L891" s="1"/>
    </row>
    <row r="892" spans="2:12">
      <c r="B892" s="4"/>
      <c r="C892" s="41"/>
      <c r="D892" s="4"/>
      <c r="E892" s="4"/>
      <c r="F892" s="4"/>
      <c r="G892" s="1"/>
      <c r="H892" s="1"/>
      <c r="I892" s="1"/>
      <c r="J892" s="1"/>
      <c r="K892" s="1"/>
      <c r="L892" s="1"/>
    </row>
    <row r="893" spans="2:12">
      <c r="B893" s="4"/>
      <c r="C893" s="41"/>
      <c r="D893" s="4"/>
      <c r="E893" s="4"/>
      <c r="F893" s="4"/>
      <c r="G893" s="1"/>
      <c r="H893" s="1"/>
      <c r="I893" s="1"/>
      <c r="J893" s="1"/>
      <c r="K893" s="1"/>
      <c r="L893" s="1"/>
    </row>
    <row r="894" spans="2:12">
      <c r="B894" s="4"/>
      <c r="C894" s="41"/>
      <c r="D894" s="4"/>
      <c r="E894" s="4"/>
      <c r="F894" s="4"/>
      <c r="G894" s="1"/>
      <c r="H894" s="1"/>
      <c r="I894" s="1"/>
      <c r="J894" s="1"/>
      <c r="K894" s="1"/>
      <c r="L894" s="1"/>
    </row>
    <row r="895" spans="2:12">
      <c r="B895" s="4"/>
      <c r="C895" s="41"/>
      <c r="D895" s="4"/>
      <c r="E895" s="4"/>
      <c r="F895" s="4"/>
      <c r="G895" s="1"/>
      <c r="H895" s="1"/>
      <c r="I895" s="1"/>
      <c r="J895" s="1"/>
      <c r="K895" s="1"/>
      <c r="L895" s="1"/>
    </row>
    <row r="896" spans="2:12">
      <c r="B896" s="4"/>
      <c r="C896" s="41"/>
      <c r="D896" s="4"/>
      <c r="E896" s="4"/>
      <c r="F896" s="4"/>
      <c r="G896" s="1"/>
      <c r="H896" s="1"/>
      <c r="I896" s="1"/>
      <c r="J896" s="1"/>
      <c r="K896" s="1"/>
      <c r="L896" s="1"/>
    </row>
    <row r="897" spans="1:12">
      <c r="B897" s="4"/>
      <c r="C897" s="41"/>
      <c r="D897" s="4"/>
      <c r="E897" s="4"/>
      <c r="F897" s="4"/>
      <c r="G897" s="1"/>
      <c r="H897" s="1"/>
      <c r="I897" s="1"/>
      <c r="J897" s="1"/>
      <c r="K897" s="1"/>
      <c r="L897" s="1"/>
    </row>
    <row r="898" spans="1:12">
      <c r="B898" s="4"/>
      <c r="C898" s="41"/>
      <c r="D898" s="4"/>
      <c r="E898" s="4"/>
      <c r="F898" s="4"/>
      <c r="G898" s="1"/>
      <c r="H898" s="1"/>
      <c r="I898" s="1"/>
      <c r="J898" s="1"/>
      <c r="K898" s="1"/>
      <c r="L898" s="1"/>
    </row>
    <row r="899" spans="1:12">
      <c r="B899" s="4"/>
      <c r="C899" s="41"/>
      <c r="D899" s="4"/>
      <c r="E899" s="4"/>
      <c r="F899" s="4"/>
      <c r="G899" s="1"/>
      <c r="H899" s="1"/>
      <c r="I899" s="1"/>
      <c r="J899" s="1"/>
      <c r="K899" s="1"/>
      <c r="L899" s="1"/>
    </row>
    <row r="900" spans="1:12">
      <c r="B900" s="4"/>
      <c r="C900" s="9" t="s">
        <v>1</v>
      </c>
      <c r="D900" s="10" t="s">
        <v>2</v>
      </c>
      <c r="E900" s="11"/>
      <c r="F900" s="11"/>
      <c r="G900" s="1"/>
      <c r="H900" s="1"/>
      <c r="I900" s="1"/>
      <c r="J900" s="1"/>
      <c r="K900" s="1"/>
      <c r="L900" s="1"/>
    </row>
    <row r="901" spans="1:12">
      <c r="B901" s="4"/>
      <c r="C901" s="41"/>
      <c r="D901" s="4"/>
      <c r="E901" s="4"/>
      <c r="F901" s="4"/>
      <c r="G901" s="1"/>
      <c r="H901" s="1"/>
      <c r="I901" s="1"/>
      <c r="J901" s="1"/>
      <c r="K901" s="1"/>
      <c r="L901" s="1"/>
    </row>
    <row r="902" spans="1:12">
      <c r="C902" s="13" t="s">
        <v>487</v>
      </c>
      <c r="D902" s="3"/>
      <c r="E902" s="4"/>
      <c r="F902" s="4"/>
      <c r="G902" s="1"/>
      <c r="H902" s="1"/>
      <c r="I902" s="1"/>
      <c r="J902" s="1"/>
      <c r="K902" s="1"/>
      <c r="L902" s="1"/>
    </row>
    <row r="903" spans="1:12">
      <c r="B903" s="16" t="s">
        <v>5</v>
      </c>
      <c r="C903" s="17" t="s">
        <v>6</v>
      </c>
      <c r="D903" s="18" t="s">
        <v>7</v>
      </c>
      <c r="E903" s="15"/>
      <c r="F903" s="15"/>
      <c r="G903" s="1"/>
      <c r="H903" s="1"/>
      <c r="I903" s="1"/>
      <c r="J903" s="1"/>
      <c r="K903" s="1"/>
      <c r="L903" s="1"/>
    </row>
    <row r="904" spans="1:12">
      <c r="B904" s="18">
        <v>1</v>
      </c>
      <c r="C904" s="38" t="s">
        <v>488</v>
      </c>
      <c r="D904" s="18">
        <v>201</v>
      </c>
      <c r="E904" s="18"/>
      <c r="F904" s="18"/>
      <c r="G904" s="1"/>
      <c r="H904" s="1"/>
      <c r="I904" s="1"/>
      <c r="J904" s="1"/>
      <c r="K904" s="1"/>
      <c r="L904" s="1"/>
    </row>
    <row r="905" spans="1:12">
      <c r="A905" s="38"/>
      <c r="B905" s="18">
        <v>2</v>
      </c>
      <c r="C905" s="23" t="s">
        <v>489</v>
      </c>
      <c r="D905" s="18">
        <v>201</v>
      </c>
      <c r="E905" s="18"/>
      <c r="F905" s="18"/>
      <c r="G905" s="1"/>
      <c r="H905" s="1"/>
      <c r="I905" s="1"/>
      <c r="J905" s="1"/>
      <c r="K905" s="1"/>
      <c r="L905" s="1"/>
    </row>
    <row r="906" spans="1:12">
      <c r="A906" s="38"/>
      <c r="B906" s="18">
        <v>3</v>
      </c>
      <c r="C906" s="23" t="s">
        <v>490</v>
      </c>
      <c r="D906" s="18">
        <v>201</v>
      </c>
      <c r="E906" s="18"/>
      <c r="F906" s="18"/>
      <c r="G906" s="1"/>
      <c r="H906" s="1"/>
      <c r="I906" s="1"/>
      <c r="J906" s="1"/>
      <c r="K906" s="1"/>
      <c r="L906" s="1"/>
    </row>
    <row r="907" spans="1:12">
      <c r="A907" s="38"/>
      <c r="B907" s="18">
        <v>4</v>
      </c>
      <c r="C907" s="23" t="s">
        <v>491</v>
      </c>
      <c r="D907" s="18">
        <v>201</v>
      </c>
      <c r="E907" s="18"/>
      <c r="F907" s="18"/>
      <c r="G907" s="1"/>
      <c r="H907" s="1"/>
      <c r="I907" s="1"/>
      <c r="J907" s="1"/>
      <c r="K907" s="1"/>
      <c r="L907" s="1"/>
    </row>
    <row r="908" spans="1:12">
      <c r="A908" s="38"/>
      <c r="B908" s="18">
        <v>5</v>
      </c>
      <c r="C908" s="23" t="s">
        <v>492</v>
      </c>
      <c r="D908" s="18">
        <v>201</v>
      </c>
      <c r="E908" s="18"/>
      <c r="F908" s="18"/>
      <c r="G908" s="1"/>
      <c r="H908" s="1"/>
      <c r="I908" s="1"/>
      <c r="J908" s="1"/>
      <c r="K908" s="1"/>
      <c r="L908" s="1"/>
    </row>
    <row r="909" spans="1:12">
      <c r="A909" s="38"/>
      <c r="B909" s="18">
        <v>6</v>
      </c>
      <c r="C909" s="23" t="s">
        <v>493</v>
      </c>
      <c r="D909" s="18">
        <v>201</v>
      </c>
      <c r="E909" s="18"/>
      <c r="F909" s="18"/>
      <c r="G909" s="1"/>
      <c r="H909" s="1"/>
      <c r="I909" s="1"/>
      <c r="J909" s="1"/>
      <c r="K909" s="1"/>
      <c r="L909" s="1"/>
    </row>
    <row r="910" spans="1:12">
      <c r="A910" s="38"/>
      <c r="B910" s="18">
        <v>7</v>
      </c>
      <c r="C910" s="38" t="s">
        <v>494</v>
      </c>
      <c r="D910" s="18">
        <v>201</v>
      </c>
      <c r="E910" s="18"/>
      <c r="F910" s="18"/>
      <c r="G910" s="1"/>
      <c r="H910" s="1"/>
      <c r="I910" s="1"/>
      <c r="J910" s="1"/>
      <c r="K910" s="1"/>
      <c r="L910" s="1"/>
    </row>
    <row r="911" spans="1:12">
      <c r="A911" s="38"/>
      <c r="B911" s="18">
        <v>8</v>
      </c>
      <c r="C911" s="38" t="s">
        <v>495</v>
      </c>
      <c r="D911" s="18">
        <v>201</v>
      </c>
      <c r="E911" s="18"/>
      <c r="F911" s="18"/>
      <c r="G911" s="1"/>
      <c r="H911" s="1"/>
      <c r="I911" s="1"/>
      <c r="J911" s="1"/>
      <c r="K911" s="1"/>
      <c r="L911" s="1"/>
    </row>
    <row r="912" spans="1:12">
      <c r="A912" s="38"/>
      <c r="B912" s="18">
        <v>9</v>
      </c>
      <c r="C912" s="23" t="s">
        <v>496</v>
      </c>
      <c r="D912" s="18">
        <v>201</v>
      </c>
      <c r="E912" s="18"/>
      <c r="F912" s="18"/>
      <c r="G912" s="1"/>
      <c r="H912" s="1"/>
      <c r="I912" s="1"/>
      <c r="J912" s="1"/>
      <c r="K912" s="1"/>
      <c r="L912" s="1"/>
    </row>
    <row r="913" spans="1:12">
      <c r="A913" s="38"/>
      <c r="B913" s="18">
        <v>10</v>
      </c>
      <c r="C913" s="23" t="s">
        <v>497</v>
      </c>
      <c r="D913" s="18">
        <v>201</v>
      </c>
      <c r="E913" s="18"/>
      <c r="F913" s="18"/>
      <c r="G913" s="1"/>
      <c r="H913" s="1"/>
      <c r="I913" s="1"/>
      <c r="J913" s="1"/>
      <c r="K913" s="1"/>
      <c r="L913" s="1"/>
    </row>
    <row r="914" spans="1:12">
      <c r="A914" s="38"/>
      <c r="B914" s="18">
        <v>11</v>
      </c>
      <c r="C914" s="23" t="s">
        <v>498</v>
      </c>
      <c r="D914" s="18">
        <v>201</v>
      </c>
      <c r="E914" s="18"/>
      <c r="F914" s="18"/>
      <c r="G914" s="1"/>
      <c r="H914" s="1"/>
      <c r="I914" s="1"/>
      <c r="J914" s="1"/>
      <c r="K914" s="1"/>
      <c r="L914" s="1"/>
    </row>
    <row r="915" spans="1:12">
      <c r="A915" s="38"/>
      <c r="B915" s="18">
        <v>12</v>
      </c>
      <c r="C915" s="23" t="s">
        <v>499</v>
      </c>
      <c r="D915" s="18">
        <v>201</v>
      </c>
      <c r="E915" s="18"/>
      <c r="F915" s="18"/>
      <c r="G915" s="1"/>
      <c r="H915" s="1"/>
      <c r="I915" s="1"/>
      <c r="J915" s="1"/>
      <c r="K915" s="1"/>
      <c r="L915" s="1"/>
    </row>
    <row r="916" spans="1:12">
      <c r="A916" s="38"/>
      <c r="B916" s="18">
        <v>13</v>
      </c>
      <c r="C916" s="23" t="s">
        <v>500</v>
      </c>
      <c r="D916" s="18">
        <v>201</v>
      </c>
      <c r="E916" s="18"/>
      <c r="F916" s="18"/>
      <c r="G916" s="1"/>
      <c r="H916" s="1"/>
      <c r="I916" s="1"/>
      <c r="J916" s="1"/>
      <c r="K916" s="1"/>
      <c r="L916" s="1"/>
    </row>
    <row r="917" spans="1:12">
      <c r="A917" s="38"/>
      <c r="B917" s="18">
        <v>14</v>
      </c>
      <c r="C917" s="23" t="s">
        <v>501</v>
      </c>
      <c r="D917" s="18">
        <v>201</v>
      </c>
      <c r="E917" s="18"/>
      <c r="F917" s="18"/>
      <c r="G917" s="1"/>
      <c r="H917" s="1"/>
      <c r="I917" s="1"/>
      <c r="J917" s="1"/>
      <c r="K917" s="1"/>
      <c r="L917" s="1"/>
    </row>
    <row r="918" spans="1:12">
      <c r="A918" s="38"/>
      <c r="B918" s="18">
        <v>15</v>
      </c>
      <c r="C918" s="23" t="s">
        <v>502</v>
      </c>
      <c r="D918" s="18">
        <v>201</v>
      </c>
      <c r="E918" s="18"/>
      <c r="F918" s="18"/>
      <c r="G918" s="1"/>
      <c r="H918" s="1"/>
      <c r="I918" s="1"/>
      <c r="J918" s="1"/>
      <c r="K918" s="1"/>
      <c r="L918" s="1"/>
    </row>
    <row r="919" spans="1:12">
      <c r="A919" s="38"/>
      <c r="B919" s="18">
        <v>16</v>
      </c>
      <c r="C919" s="38" t="s">
        <v>503</v>
      </c>
      <c r="D919" s="18">
        <v>201</v>
      </c>
      <c r="E919" s="18"/>
      <c r="F919" s="18"/>
      <c r="G919" s="1"/>
      <c r="H919" s="1"/>
      <c r="I919" s="1"/>
      <c r="J919" s="1"/>
      <c r="K919" s="1"/>
      <c r="L919" s="1"/>
    </row>
    <row r="920" spans="1:12">
      <c r="A920" s="38"/>
      <c r="B920" s="18">
        <v>17</v>
      </c>
      <c r="C920" s="23" t="s">
        <v>504</v>
      </c>
      <c r="D920" s="18">
        <v>201</v>
      </c>
      <c r="E920" s="18"/>
      <c r="F920" s="18"/>
      <c r="G920" s="1"/>
      <c r="H920" s="1"/>
      <c r="I920" s="1"/>
      <c r="J920" s="1"/>
      <c r="K920" s="1"/>
      <c r="L920" s="1"/>
    </row>
    <row r="921" spans="1:12">
      <c r="A921" s="38"/>
      <c r="B921" s="18">
        <v>18</v>
      </c>
      <c r="C921" s="23" t="s">
        <v>505</v>
      </c>
      <c r="D921" s="18">
        <v>201</v>
      </c>
      <c r="E921" s="18"/>
      <c r="F921" s="18"/>
      <c r="G921" s="1"/>
      <c r="H921" s="1"/>
      <c r="I921" s="1"/>
      <c r="J921" s="1"/>
      <c r="K921" s="1"/>
      <c r="L921" s="1"/>
    </row>
    <row r="922" spans="1:12">
      <c r="A922" s="38"/>
      <c r="B922" s="18">
        <v>19</v>
      </c>
      <c r="C922" s="23" t="s">
        <v>506</v>
      </c>
      <c r="D922" s="18">
        <v>201</v>
      </c>
      <c r="E922" s="18"/>
      <c r="F922" s="18"/>
      <c r="G922" s="1"/>
      <c r="H922" s="1"/>
      <c r="I922" s="1"/>
      <c r="J922" s="1"/>
      <c r="K922" s="1"/>
      <c r="L922" s="1"/>
    </row>
    <row r="923" spans="1:12">
      <c r="B923" s="18">
        <v>20</v>
      </c>
      <c r="C923" s="23" t="s">
        <v>507</v>
      </c>
      <c r="D923" s="18">
        <v>201</v>
      </c>
      <c r="E923" s="15"/>
      <c r="F923" s="15"/>
      <c r="G923" s="1"/>
      <c r="H923" s="1"/>
      <c r="I923" s="1"/>
      <c r="J923" s="1"/>
      <c r="K923" s="1"/>
      <c r="L923" s="1"/>
    </row>
    <row r="924" spans="1:12">
      <c r="B924" s="18">
        <v>21</v>
      </c>
      <c r="C924" s="23" t="s">
        <v>508</v>
      </c>
      <c r="D924" s="18">
        <v>201</v>
      </c>
      <c r="E924" s="15"/>
      <c r="F924" s="15"/>
      <c r="G924" s="1"/>
      <c r="H924" s="1"/>
      <c r="I924" s="1"/>
      <c r="J924" s="1"/>
      <c r="K924" s="1"/>
      <c r="L924" s="1"/>
    </row>
    <row r="925" spans="1:12">
      <c r="B925" s="18">
        <v>22</v>
      </c>
      <c r="C925" s="23" t="s">
        <v>509</v>
      </c>
      <c r="D925" s="18">
        <v>201</v>
      </c>
      <c r="E925" s="15"/>
      <c r="F925" s="15"/>
      <c r="G925" s="1"/>
      <c r="H925" s="1"/>
      <c r="I925" s="1"/>
      <c r="J925" s="1"/>
      <c r="K925" s="1"/>
      <c r="L925" s="1"/>
    </row>
    <row r="926" spans="1:12">
      <c r="B926" s="18">
        <v>23</v>
      </c>
      <c r="C926" s="23" t="s">
        <v>510</v>
      </c>
      <c r="D926" s="18">
        <v>201</v>
      </c>
      <c r="E926" s="15"/>
      <c r="F926" s="15"/>
      <c r="G926" s="1"/>
      <c r="H926" s="1"/>
      <c r="I926" s="1"/>
      <c r="J926" s="1"/>
      <c r="K926" s="1"/>
      <c r="L926" s="1"/>
    </row>
    <row r="927" spans="1:12">
      <c r="B927" s="18">
        <v>24</v>
      </c>
      <c r="C927" s="23" t="s">
        <v>511</v>
      </c>
      <c r="D927" s="18">
        <v>201</v>
      </c>
      <c r="E927" s="15"/>
      <c r="F927" s="15"/>
      <c r="G927" s="1"/>
      <c r="H927" s="1"/>
      <c r="I927" s="1"/>
      <c r="J927" s="1"/>
      <c r="K927" s="1"/>
      <c r="L927" s="1"/>
    </row>
    <row r="928" spans="1:12">
      <c r="B928" s="18">
        <v>25</v>
      </c>
      <c r="C928" s="23" t="s">
        <v>512</v>
      </c>
      <c r="D928" s="18">
        <v>201</v>
      </c>
      <c r="E928" s="15"/>
      <c r="F928" s="15"/>
      <c r="G928" s="1"/>
      <c r="H928" s="1"/>
      <c r="I928" s="1"/>
      <c r="J928" s="1"/>
      <c r="K928" s="1"/>
      <c r="L928" s="1"/>
    </row>
    <row r="929" spans="2:12" ht="13">
      <c r="B929" s="4"/>
      <c r="C929" s="66"/>
      <c r="D929" s="4"/>
      <c r="E929" s="4"/>
      <c r="F929" s="4"/>
      <c r="G929" s="1"/>
      <c r="H929" s="1"/>
      <c r="I929" s="1"/>
      <c r="J929" s="1"/>
      <c r="K929" s="1"/>
      <c r="L929" s="1"/>
    </row>
    <row r="930" spans="2:12" ht="13">
      <c r="B930" s="4"/>
      <c r="C930" s="66"/>
      <c r="D930" s="4"/>
      <c r="E930" s="4"/>
      <c r="F930" s="4"/>
      <c r="G930" s="1"/>
      <c r="H930" s="1"/>
      <c r="I930" s="1"/>
      <c r="J930" s="1"/>
      <c r="K930" s="1"/>
      <c r="L930" s="1"/>
    </row>
    <row r="931" spans="2:12" ht="13">
      <c r="B931" s="4"/>
      <c r="C931" s="66"/>
      <c r="D931" s="4"/>
      <c r="E931" s="4"/>
      <c r="F931" s="4"/>
      <c r="G931" s="1"/>
      <c r="H931" s="1"/>
      <c r="I931" s="1"/>
      <c r="J931" s="1"/>
      <c r="K931" s="1"/>
      <c r="L931" s="1"/>
    </row>
    <row r="932" spans="2:12" ht="13">
      <c r="B932" s="4"/>
      <c r="C932" s="66"/>
      <c r="D932" s="4"/>
      <c r="E932" s="4"/>
      <c r="F932" s="4"/>
      <c r="G932" s="1"/>
      <c r="H932" s="1"/>
      <c r="I932" s="1"/>
      <c r="J932" s="1"/>
      <c r="K932" s="1"/>
      <c r="L932" s="1"/>
    </row>
    <row r="933" spans="2:12" ht="13">
      <c r="B933" s="4"/>
      <c r="C933" s="66"/>
      <c r="D933" s="4"/>
      <c r="E933" s="4"/>
      <c r="F933" s="4"/>
      <c r="G933" s="1"/>
      <c r="H933" s="1"/>
      <c r="I933" s="1"/>
      <c r="J933" s="1"/>
      <c r="K933" s="1"/>
      <c r="L933" s="1"/>
    </row>
    <row r="934" spans="2:12" ht="13">
      <c r="B934" s="4"/>
      <c r="C934" s="66"/>
      <c r="D934" s="4"/>
      <c r="E934" s="4"/>
      <c r="F934" s="4"/>
      <c r="G934" s="1"/>
      <c r="H934" s="1"/>
      <c r="I934" s="1"/>
      <c r="J934" s="1"/>
      <c r="K934" s="1"/>
      <c r="L934" s="1"/>
    </row>
    <row r="935" spans="2:12" ht="13">
      <c r="B935" s="4"/>
      <c r="C935" s="66"/>
      <c r="D935" s="4"/>
      <c r="E935" s="4"/>
      <c r="F935" s="4"/>
      <c r="G935" s="1"/>
      <c r="H935" s="1"/>
      <c r="I935" s="1"/>
      <c r="J935" s="1"/>
      <c r="K935" s="1"/>
      <c r="L935" s="1"/>
    </row>
    <row r="936" spans="2:12" ht="13">
      <c r="B936" s="4"/>
      <c r="C936" s="66"/>
      <c r="D936" s="4"/>
      <c r="E936" s="4"/>
      <c r="F936" s="4"/>
      <c r="G936" s="1"/>
      <c r="H936" s="1"/>
      <c r="I936" s="1"/>
      <c r="J936" s="1"/>
      <c r="K936" s="1"/>
      <c r="L936" s="1"/>
    </row>
    <row r="937" spans="2:12" ht="13">
      <c r="B937" s="4"/>
      <c r="C937" s="66"/>
      <c r="D937" s="4"/>
      <c r="E937" s="4"/>
      <c r="F937" s="4"/>
      <c r="G937" s="1"/>
      <c r="H937" s="1"/>
      <c r="I937" s="1"/>
      <c r="J937" s="1"/>
      <c r="K937" s="1"/>
      <c r="L937" s="1"/>
    </row>
    <row r="938" spans="2:12" ht="13">
      <c r="B938" s="4"/>
      <c r="C938" s="66"/>
      <c r="D938" s="4"/>
      <c r="E938" s="4"/>
      <c r="F938" s="4"/>
      <c r="G938" s="1"/>
      <c r="H938" s="1"/>
      <c r="I938" s="1"/>
      <c r="J938" s="1"/>
      <c r="K938" s="1"/>
      <c r="L938" s="1"/>
    </row>
    <row r="939" spans="2:12" ht="13">
      <c r="B939" s="4"/>
      <c r="C939" s="66"/>
      <c r="D939" s="4"/>
      <c r="E939" s="4"/>
      <c r="F939" s="4"/>
      <c r="G939" s="1"/>
      <c r="H939" s="1"/>
      <c r="I939" s="1"/>
      <c r="J939" s="1"/>
      <c r="K939" s="1"/>
      <c r="L939" s="1"/>
    </row>
    <row r="940" spans="2:12" ht="13">
      <c r="B940" s="4"/>
      <c r="C940" s="66"/>
      <c r="D940" s="4"/>
      <c r="E940" s="4"/>
      <c r="F940" s="4"/>
      <c r="G940" s="1"/>
      <c r="H940" s="1"/>
      <c r="I940" s="1"/>
      <c r="J940" s="1"/>
      <c r="K940" s="1"/>
      <c r="L940" s="1"/>
    </row>
    <row r="941" spans="2:12" ht="13">
      <c r="B941" s="4"/>
      <c r="C941" s="66"/>
      <c r="D941" s="4"/>
      <c r="E941" s="4"/>
      <c r="F941" s="4"/>
      <c r="G941" s="1"/>
      <c r="H941" s="1"/>
      <c r="I941" s="1"/>
      <c r="J941" s="1"/>
      <c r="K941" s="1"/>
      <c r="L941" s="1"/>
    </row>
    <row r="942" spans="2:12" ht="13">
      <c r="B942" s="4"/>
      <c r="C942" s="66"/>
      <c r="D942" s="4"/>
      <c r="E942" s="4"/>
      <c r="F942" s="4"/>
      <c r="G942" s="1"/>
      <c r="H942" s="1"/>
      <c r="I942" s="1"/>
      <c r="J942" s="1"/>
      <c r="K942" s="1"/>
      <c r="L942" s="1"/>
    </row>
    <row r="943" spans="2:12" ht="13">
      <c r="B943" s="4"/>
      <c r="C943" s="66"/>
      <c r="D943" s="4"/>
      <c r="E943" s="4"/>
      <c r="F943" s="4"/>
      <c r="G943" s="1"/>
      <c r="H943" s="1"/>
      <c r="I943" s="1"/>
      <c r="J943" s="1"/>
      <c r="K943" s="1"/>
      <c r="L943" s="1"/>
    </row>
    <row r="944" spans="2:12" ht="13">
      <c r="B944" s="4"/>
      <c r="C944" s="66"/>
      <c r="D944" s="4"/>
      <c r="E944" s="4"/>
      <c r="F944" s="4"/>
      <c r="G944" s="1"/>
      <c r="H944" s="1"/>
      <c r="I944" s="1"/>
      <c r="J944" s="1"/>
      <c r="K944" s="1"/>
      <c r="L944" s="1"/>
    </row>
    <row r="945" spans="1:12" ht="13">
      <c r="B945" s="4"/>
      <c r="C945" s="66"/>
      <c r="D945" s="4"/>
      <c r="E945" s="4"/>
      <c r="F945" s="4"/>
      <c r="G945" s="1"/>
      <c r="H945" s="1"/>
      <c r="I945" s="1"/>
      <c r="J945" s="1"/>
      <c r="K945" s="1"/>
      <c r="L945" s="1"/>
    </row>
    <row r="946" spans="1:12" ht="13">
      <c r="B946" s="4"/>
      <c r="C946" s="66"/>
      <c r="D946" s="4"/>
      <c r="E946" s="4"/>
      <c r="F946" s="4"/>
      <c r="G946" s="1"/>
      <c r="H946" s="1"/>
      <c r="I946" s="1"/>
      <c r="J946" s="1"/>
      <c r="K946" s="1"/>
      <c r="L946" s="1"/>
    </row>
    <row r="947" spans="1:12" ht="13">
      <c r="B947" s="4"/>
      <c r="C947" s="66"/>
      <c r="D947" s="4"/>
      <c r="E947" s="4"/>
      <c r="F947" s="4"/>
      <c r="G947" s="1"/>
      <c r="H947" s="1"/>
      <c r="I947" s="1"/>
      <c r="J947" s="1"/>
      <c r="K947" s="1"/>
      <c r="L947" s="1"/>
    </row>
    <row r="948" spans="1:12" ht="13">
      <c r="B948" s="4"/>
      <c r="C948" s="66"/>
      <c r="D948" s="4"/>
      <c r="E948" s="4"/>
      <c r="F948" s="4"/>
      <c r="G948" s="1"/>
      <c r="H948" s="1"/>
      <c r="I948" s="1"/>
      <c r="J948" s="1"/>
      <c r="K948" s="1"/>
      <c r="L948" s="1"/>
    </row>
    <row r="949" spans="1:12" ht="13">
      <c r="B949" s="4"/>
      <c r="C949" s="66"/>
      <c r="D949" s="4"/>
      <c r="E949" s="4"/>
      <c r="F949" s="4"/>
      <c r="G949" s="1"/>
      <c r="H949" s="1"/>
      <c r="I949" s="1"/>
      <c r="J949" s="1"/>
      <c r="K949" s="1"/>
      <c r="L949" s="1"/>
    </row>
    <row r="950" spans="1:12" ht="13">
      <c r="B950" s="4"/>
      <c r="C950" s="66"/>
      <c r="D950" s="4"/>
      <c r="E950" s="4"/>
      <c r="F950" s="4"/>
      <c r="G950" s="1"/>
      <c r="H950" s="1"/>
      <c r="I950" s="1"/>
      <c r="J950" s="1"/>
      <c r="K950" s="1"/>
      <c r="L950" s="1"/>
    </row>
    <row r="951" spans="1:12" ht="13">
      <c r="B951" s="4"/>
      <c r="C951" s="66"/>
      <c r="D951" s="4"/>
      <c r="E951" s="4"/>
      <c r="F951" s="4"/>
      <c r="G951" s="1"/>
      <c r="H951" s="1"/>
      <c r="I951" s="1"/>
      <c r="J951" s="1"/>
      <c r="K951" s="1"/>
      <c r="L951" s="1"/>
    </row>
    <row r="952" spans="1:12" ht="13">
      <c r="B952" s="4"/>
      <c r="C952" s="66"/>
      <c r="D952" s="4"/>
      <c r="E952" s="4"/>
      <c r="F952" s="4"/>
      <c r="G952" s="1"/>
      <c r="H952" s="1"/>
      <c r="I952" s="1"/>
      <c r="J952" s="1"/>
      <c r="K952" s="1"/>
      <c r="L952" s="1"/>
    </row>
    <row r="953" spans="1:12">
      <c r="B953" s="4"/>
      <c r="C953" s="41"/>
      <c r="D953" s="4"/>
      <c r="E953" s="4"/>
      <c r="F953" s="4"/>
      <c r="G953" s="1"/>
      <c r="H953" s="1"/>
      <c r="I953" s="1"/>
      <c r="J953" s="1"/>
      <c r="K953" s="1"/>
      <c r="L953" s="1"/>
    </row>
    <row r="954" spans="1:12">
      <c r="B954" s="4"/>
      <c r="C954" s="9" t="s">
        <v>1</v>
      </c>
      <c r="D954" s="10" t="s">
        <v>2</v>
      </c>
      <c r="E954" s="11"/>
      <c r="F954" s="11"/>
      <c r="G954" s="1"/>
      <c r="H954" s="1"/>
      <c r="I954" s="1"/>
      <c r="J954" s="1"/>
      <c r="K954" s="1"/>
      <c r="L954" s="1"/>
    </row>
    <row r="955" spans="1:12">
      <c r="B955" s="4"/>
      <c r="C955" s="41"/>
      <c r="D955" s="4"/>
      <c r="E955" s="4"/>
      <c r="F955" s="4"/>
      <c r="G955" s="1"/>
      <c r="H955" s="1"/>
      <c r="I955" s="1"/>
      <c r="J955" s="1"/>
      <c r="K955" s="1"/>
      <c r="L955" s="1"/>
    </row>
    <row r="956" spans="1:12">
      <c r="C956" s="13" t="s">
        <v>513</v>
      </c>
      <c r="D956" s="3"/>
      <c r="E956" s="4"/>
      <c r="F956" s="4"/>
      <c r="G956" s="1"/>
      <c r="H956" s="1"/>
      <c r="I956" s="1"/>
      <c r="J956" s="1"/>
      <c r="K956" s="1"/>
      <c r="L956" s="1"/>
    </row>
    <row r="957" spans="1:12">
      <c r="B957" s="16" t="s">
        <v>5</v>
      </c>
      <c r="C957" s="17" t="s">
        <v>6</v>
      </c>
      <c r="D957" s="18" t="s">
        <v>7</v>
      </c>
      <c r="E957" s="18"/>
      <c r="F957" s="18"/>
      <c r="G957" s="1"/>
      <c r="H957" s="1"/>
      <c r="I957" s="1"/>
      <c r="J957" s="1"/>
      <c r="K957" s="1"/>
      <c r="L957" s="1"/>
    </row>
    <row r="958" spans="1:12">
      <c r="A958" s="38"/>
      <c r="B958" s="18">
        <v>1</v>
      </c>
      <c r="C958" s="23" t="s">
        <v>514</v>
      </c>
      <c r="D958" s="18">
        <v>101</v>
      </c>
      <c r="E958" s="18"/>
      <c r="F958" s="18"/>
      <c r="G958" s="1"/>
      <c r="H958" s="1"/>
      <c r="I958" s="1"/>
      <c r="J958" s="1"/>
      <c r="K958" s="1"/>
      <c r="L958" s="1"/>
    </row>
    <row r="959" spans="1:12">
      <c r="A959" s="38"/>
      <c r="B959" s="18">
        <v>2</v>
      </c>
      <c r="C959" s="38" t="s">
        <v>515</v>
      </c>
      <c r="D959" s="18">
        <v>101</v>
      </c>
      <c r="E959" s="18"/>
      <c r="F959" s="18"/>
      <c r="G959" s="1"/>
      <c r="H959" s="1"/>
      <c r="I959" s="1"/>
      <c r="J959" s="1"/>
      <c r="K959" s="1"/>
      <c r="L959" s="1"/>
    </row>
    <row r="960" spans="1:12">
      <c r="A960" s="38"/>
      <c r="B960" s="18">
        <v>3</v>
      </c>
      <c r="C960" s="23" t="s">
        <v>516</v>
      </c>
      <c r="D960" s="18">
        <v>101</v>
      </c>
      <c r="E960" s="18"/>
      <c r="F960" s="18"/>
      <c r="G960" s="1"/>
      <c r="H960" s="1"/>
      <c r="I960" s="1"/>
      <c r="J960" s="1"/>
      <c r="K960" s="1"/>
      <c r="L960" s="1"/>
    </row>
    <row r="961" spans="1:12">
      <c r="A961" s="38"/>
      <c r="B961" s="18">
        <v>4</v>
      </c>
      <c r="C961" s="38" t="s">
        <v>517</v>
      </c>
      <c r="D961" s="18">
        <v>101</v>
      </c>
      <c r="E961" s="18"/>
      <c r="F961" s="18"/>
      <c r="G961" s="1"/>
      <c r="H961" s="1"/>
      <c r="I961" s="1"/>
      <c r="J961" s="1"/>
      <c r="K961" s="1"/>
      <c r="L961" s="1"/>
    </row>
    <row r="962" spans="1:12">
      <c r="A962" s="38"/>
      <c r="B962" s="18">
        <v>5</v>
      </c>
      <c r="C962" s="38" t="s">
        <v>518</v>
      </c>
      <c r="D962" s="18">
        <v>101</v>
      </c>
      <c r="E962" s="18"/>
      <c r="F962" s="18"/>
      <c r="G962" s="1"/>
      <c r="H962" s="1"/>
      <c r="I962" s="1"/>
      <c r="J962" s="1"/>
      <c r="K962" s="1"/>
      <c r="L962" s="1"/>
    </row>
    <row r="963" spans="1:12">
      <c r="A963" s="38"/>
      <c r="B963" s="18">
        <v>6</v>
      </c>
      <c r="C963" s="23" t="s">
        <v>519</v>
      </c>
      <c r="D963" s="18">
        <v>101</v>
      </c>
      <c r="E963" s="18"/>
      <c r="F963" s="18"/>
      <c r="G963" s="1"/>
      <c r="H963" s="1"/>
      <c r="I963" s="1"/>
      <c r="J963" s="1"/>
      <c r="K963" s="1"/>
      <c r="L963" s="1"/>
    </row>
    <row r="964" spans="1:12">
      <c r="A964" s="38"/>
      <c r="B964" s="18">
        <v>7</v>
      </c>
      <c r="C964" s="38" t="s">
        <v>520</v>
      </c>
      <c r="D964" s="18">
        <v>101</v>
      </c>
      <c r="E964" s="18"/>
      <c r="F964" s="18"/>
      <c r="G964" s="1"/>
      <c r="H964" s="1"/>
      <c r="I964" s="1"/>
      <c r="J964" s="1"/>
      <c r="K964" s="1"/>
      <c r="L964" s="1"/>
    </row>
    <row r="965" spans="1:12">
      <c r="A965" s="38"/>
      <c r="B965" s="18">
        <v>8</v>
      </c>
      <c r="C965" s="38" t="s">
        <v>521</v>
      </c>
      <c r="D965" s="18">
        <v>101</v>
      </c>
      <c r="E965" s="18"/>
      <c r="F965" s="18"/>
      <c r="G965" s="1"/>
      <c r="H965" s="1"/>
      <c r="I965" s="1"/>
      <c r="J965" s="1"/>
      <c r="K965" s="1"/>
      <c r="L965" s="1"/>
    </row>
    <row r="966" spans="1:12" s="8" customFormat="1">
      <c r="A966" s="38"/>
      <c r="B966" s="18">
        <v>9</v>
      </c>
      <c r="C966" s="38" t="s">
        <v>522</v>
      </c>
      <c r="D966" s="18">
        <v>101</v>
      </c>
      <c r="E966" s="18"/>
      <c r="F966" s="18"/>
    </row>
    <row r="967" spans="1:12" s="8" customFormat="1">
      <c r="A967" s="38"/>
      <c r="B967" s="18">
        <v>10</v>
      </c>
      <c r="C967" s="23" t="s">
        <v>523</v>
      </c>
      <c r="D967" s="18">
        <v>101</v>
      </c>
      <c r="E967" s="18"/>
      <c r="F967" s="18"/>
    </row>
    <row r="968" spans="1:12" s="8" customFormat="1">
      <c r="A968" s="38"/>
      <c r="B968" s="18">
        <v>11</v>
      </c>
      <c r="C968" s="38" t="s">
        <v>524</v>
      </c>
      <c r="D968" s="18">
        <v>101</v>
      </c>
      <c r="E968" s="18"/>
      <c r="F968" s="18"/>
    </row>
    <row r="969" spans="1:12" s="8" customFormat="1">
      <c r="A969" s="1"/>
      <c r="B969" s="18">
        <v>12</v>
      </c>
      <c r="C969" s="23" t="s">
        <v>525</v>
      </c>
      <c r="D969" s="18">
        <v>101</v>
      </c>
      <c r="E969" s="15"/>
      <c r="F969" s="15"/>
    </row>
    <row r="970" spans="1:12" s="8" customFormat="1">
      <c r="A970" s="1"/>
      <c r="B970" s="18">
        <v>13</v>
      </c>
      <c r="C970" s="23" t="s">
        <v>526</v>
      </c>
      <c r="D970" s="18">
        <v>101</v>
      </c>
      <c r="E970" s="15"/>
      <c r="F970" s="15"/>
    </row>
    <row r="971" spans="1:12" s="8" customFormat="1">
      <c r="A971" s="1"/>
      <c r="B971" s="18">
        <v>14</v>
      </c>
      <c r="C971" s="38" t="s">
        <v>527</v>
      </c>
      <c r="D971" s="18">
        <v>101</v>
      </c>
      <c r="E971" s="15"/>
      <c r="F971" s="15"/>
    </row>
    <row r="972" spans="1:12" s="8" customFormat="1">
      <c r="A972" s="1"/>
      <c r="B972" s="18">
        <v>15</v>
      </c>
      <c r="C972" s="23" t="s">
        <v>528</v>
      </c>
      <c r="D972" s="18">
        <v>101</v>
      </c>
      <c r="E972" s="15"/>
      <c r="F972" s="15"/>
    </row>
    <row r="973" spans="1:12" s="8" customFormat="1">
      <c r="A973" s="1"/>
      <c r="B973" s="18">
        <v>16</v>
      </c>
      <c r="C973" s="38" t="s">
        <v>529</v>
      </c>
      <c r="D973" s="18">
        <v>101</v>
      </c>
      <c r="E973" s="15"/>
      <c r="F973" s="15"/>
    </row>
    <row r="974" spans="1:12">
      <c r="B974" s="18">
        <v>17</v>
      </c>
      <c r="C974" s="38" t="s">
        <v>530</v>
      </c>
      <c r="D974" s="18">
        <v>101</v>
      </c>
      <c r="E974" s="15"/>
      <c r="F974" s="15"/>
      <c r="G974" s="1"/>
      <c r="H974" s="1"/>
      <c r="I974" s="1"/>
      <c r="J974" s="1"/>
      <c r="K974" s="1"/>
      <c r="L974" s="1"/>
    </row>
    <row r="975" spans="1:12">
      <c r="B975" s="18">
        <v>18</v>
      </c>
      <c r="C975" s="38" t="s">
        <v>531</v>
      </c>
      <c r="D975" s="18">
        <v>101</v>
      </c>
      <c r="E975" s="15"/>
      <c r="F975" s="15"/>
      <c r="G975" s="1"/>
      <c r="H975" s="1"/>
      <c r="I975" s="1"/>
      <c r="J975" s="1"/>
      <c r="K975" s="1"/>
      <c r="L975" s="1"/>
    </row>
    <row r="976" spans="1:12">
      <c r="B976" s="18">
        <v>19</v>
      </c>
      <c r="C976" s="38" t="s">
        <v>532</v>
      </c>
      <c r="D976" s="18">
        <v>101</v>
      </c>
      <c r="E976" s="15"/>
      <c r="F976" s="15"/>
      <c r="G976" s="1"/>
      <c r="H976" s="1"/>
      <c r="I976" s="1"/>
      <c r="J976" s="1"/>
      <c r="K976" s="1"/>
      <c r="L976" s="1"/>
    </row>
    <row r="977" spans="2:12">
      <c r="B977" s="18">
        <v>20</v>
      </c>
      <c r="C977" s="38" t="s">
        <v>533</v>
      </c>
      <c r="D977" s="18">
        <v>101</v>
      </c>
      <c r="E977" s="15"/>
      <c r="F977" s="15"/>
      <c r="G977" s="1"/>
      <c r="H977" s="1"/>
      <c r="I977" s="1"/>
      <c r="J977" s="1"/>
      <c r="K977" s="1"/>
      <c r="L977" s="1"/>
    </row>
    <row r="978" spans="2:12">
      <c r="B978" s="18">
        <v>21</v>
      </c>
      <c r="C978" s="38" t="s">
        <v>534</v>
      </c>
      <c r="D978" s="18">
        <v>101</v>
      </c>
      <c r="E978" s="15"/>
      <c r="F978" s="15"/>
      <c r="G978" s="1"/>
      <c r="H978" s="1"/>
      <c r="I978" s="1"/>
      <c r="J978" s="1"/>
      <c r="K978" s="1"/>
      <c r="L978" s="1"/>
    </row>
    <row r="979" spans="2:12">
      <c r="B979" s="18">
        <v>22</v>
      </c>
      <c r="C979" s="38" t="s">
        <v>535</v>
      </c>
      <c r="D979" s="18">
        <v>101</v>
      </c>
      <c r="E979" s="15"/>
      <c r="F979" s="15"/>
      <c r="G979" s="1"/>
      <c r="H979" s="1"/>
      <c r="I979" s="1"/>
      <c r="J979" s="1"/>
      <c r="K979" s="1"/>
      <c r="L979" s="1"/>
    </row>
    <row r="980" spans="2:12">
      <c r="B980" s="18">
        <v>23</v>
      </c>
      <c r="C980" s="23" t="s">
        <v>536</v>
      </c>
      <c r="D980" s="18">
        <v>101</v>
      </c>
      <c r="E980" s="15"/>
      <c r="F980" s="15"/>
      <c r="G980" s="1"/>
      <c r="H980" s="1"/>
      <c r="I980" s="1"/>
      <c r="J980" s="1"/>
      <c r="K980" s="1"/>
      <c r="L980" s="1"/>
    </row>
    <row r="981" spans="2:12">
      <c r="B981" s="18">
        <v>24</v>
      </c>
      <c r="C981" s="23" t="s">
        <v>537</v>
      </c>
      <c r="D981" s="18">
        <v>101</v>
      </c>
      <c r="E981" s="15"/>
      <c r="F981" s="15"/>
      <c r="G981" s="1"/>
      <c r="H981" s="1"/>
      <c r="I981" s="1"/>
      <c r="J981" s="1"/>
      <c r="K981" s="1"/>
      <c r="L981" s="1"/>
    </row>
    <row r="982" spans="2:12">
      <c r="B982" s="18">
        <v>25</v>
      </c>
      <c r="C982" s="23" t="s">
        <v>538</v>
      </c>
      <c r="D982" s="18">
        <v>101</v>
      </c>
      <c r="E982" s="15"/>
      <c r="F982" s="15"/>
      <c r="G982" s="1"/>
      <c r="H982" s="1"/>
      <c r="I982" s="1"/>
      <c r="J982" s="1"/>
      <c r="K982" s="1"/>
      <c r="L982" s="1"/>
    </row>
    <row r="983" spans="2:12">
      <c r="B983" s="18">
        <v>26</v>
      </c>
      <c r="C983" s="23" t="s">
        <v>539</v>
      </c>
      <c r="D983" s="18">
        <v>101</v>
      </c>
      <c r="E983" s="15"/>
      <c r="F983" s="15"/>
      <c r="G983" s="1"/>
      <c r="H983" s="1"/>
      <c r="I983" s="1"/>
      <c r="J983" s="1"/>
      <c r="K983" s="1"/>
      <c r="L983" s="1"/>
    </row>
    <row r="984" spans="2:12">
      <c r="B984" s="18"/>
      <c r="G984" s="1"/>
      <c r="H984" s="1"/>
      <c r="I984" s="1"/>
      <c r="J984" s="1"/>
      <c r="K984" s="1"/>
      <c r="L984" s="1"/>
    </row>
    <row r="985" spans="2:12">
      <c r="B985" s="18"/>
      <c r="G985" s="1"/>
      <c r="H985" s="1"/>
      <c r="I985" s="1"/>
      <c r="J985" s="1"/>
      <c r="K985" s="1"/>
      <c r="L985" s="1"/>
    </row>
    <row r="986" spans="2:12">
      <c r="B986" s="18"/>
      <c r="G986" s="1"/>
      <c r="H986" s="1"/>
      <c r="I986" s="1"/>
      <c r="J986" s="1"/>
      <c r="K986" s="1"/>
      <c r="L986" s="1"/>
    </row>
    <row r="987" spans="2:12">
      <c r="B987" s="67"/>
      <c r="G987" s="1"/>
      <c r="H987" s="1"/>
      <c r="I987" s="1"/>
      <c r="J987" s="1"/>
      <c r="K987" s="1"/>
      <c r="L987" s="1"/>
    </row>
    <row r="988" spans="2:12">
      <c r="B988" s="67"/>
      <c r="G988" s="1"/>
      <c r="H988" s="1"/>
      <c r="I988" s="1"/>
      <c r="J988" s="1"/>
      <c r="K988" s="1"/>
      <c r="L988" s="1"/>
    </row>
    <row r="989" spans="2:12">
      <c r="B989" s="67"/>
      <c r="G989" s="1"/>
      <c r="H989" s="1"/>
      <c r="I989" s="1"/>
      <c r="J989" s="1"/>
      <c r="K989" s="1"/>
      <c r="L989" s="1"/>
    </row>
    <row r="990" spans="2:12">
      <c r="B990" s="67"/>
      <c r="G990" s="1"/>
      <c r="H990" s="1"/>
      <c r="I990" s="1"/>
      <c r="J990" s="1"/>
      <c r="K990" s="1"/>
      <c r="L990" s="1"/>
    </row>
    <row r="991" spans="2:12">
      <c r="B991" s="67"/>
      <c r="G991" s="1"/>
      <c r="H991" s="1"/>
      <c r="I991" s="1"/>
      <c r="J991" s="1"/>
      <c r="K991" s="1"/>
      <c r="L991" s="1"/>
    </row>
    <row r="992" spans="2:12">
      <c r="B992" s="67"/>
      <c r="G992" s="1"/>
      <c r="H992" s="1"/>
      <c r="I992" s="1"/>
      <c r="J992" s="1"/>
      <c r="K992" s="1"/>
      <c r="L992" s="1"/>
    </row>
    <row r="993" spans="2:12">
      <c r="B993" s="67"/>
      <c r="G993" s="1"/>
      <c r="H993" s="1"/>
      <c r="I993" s="1"/>
      <c r="J993" s="1"/>
      <c r="K993" s="1"/>
      <c r="L993" s="1"/>
    </row>
    <row r="994" spans="2:12">
      <c r="B994" s="67"/>
      <c r="G994" s="1"/>
      <c r="H994" s="1"/>
      <c r="I994" s="1"/>
      <c r="J994" s="1"/>
      <c r="K994" s="1"/>
      <c r="L994" s="1"/>
    </row>
    <row r="995" spans="2:12">
      <c r="B995" s="67"/>
      <c r="G995" s="1"/>
      <c r="H995" s="1"/>
      <c r="I995" s="1"/>
      <c r="J995" s="1"/>
      <c r="K995" s="1"/>
      <c r="L995" s="1"/>
    </row>
    <row r="996" spans="2:12">
      <c r="B996" s="67"/>
      <c r="G996" s="1"/>
      <c r="H996" s="1"/>
      <c r="I996" s="1"/>
      <c r="J996" s="1"/>
      <c r="K996" s="1"/>
      <c r="L996" s="1"/>
    </row>
    <row r="997" spans="2:12">
      <c r="B997" s="67"/>
      <c r="G997" s="1"/>
      <c r="H997" s="1"/>
      <c r="I997" s="1"/>
      <c r="J997" s="1"/>
      <c r="K997" s="1"/>
      <c r="L997" s="1"/>
    </row>
    <row r="998" spans="2:12">
      <c r="B998" s="67"/>
      <c r="G998" s="1"/>
      <c r="H998" s="1"/>
      <c r="I998" s="1"/>
      <c r="J998" s="1"/>
      <c r="K998" s="1"/>
      <c r="L998" s="1"/>
    </row>
    <row r="999" spans="2:12">
      <c r="B999" s="67"/>
      <c r="G999" s="1"/>
      <c r="H999" s="1"/>
      <c r="I999" s="1"/>
      <c r="J999" s="1"/>
      <c r="K999" s="1"/>
      <c r="L999" s="1"/>
    </row>
    <row r="1000" spans="2:12">
      <c r="B1000" s="67"/>
      <c r="G1000" s="1"/>
      <c r="H1000" s="1"/>
      <c r="I1000" s="1"/>
      <c r="J1000" s="1"/>
      <c r="K1000" s="1"/>
      <c r="L1000" s="1"/>
    </row>
    <row r="1001" spans="2:12">
      <c r="B1001" s="67"/>
      <c r="C1001" s="9" t="s">
        <v>1</v>
      </c>
      <c r="D1001" s="10" t="s">
        <v>2</v>
      </c>
      <c r="E1001" s="11"/>
      <c r="F1001" s="11"/>
      <c r="G1001" s="1"/>
      <c r="H1001" s="1"/>
      <c r="I1001" s="1"/>
      <c r="J1001" s="1"/>
      <c r="K1001" s="1"/>
      <c r="L1001" s="1"/>
    </row>
    <row r="1002" spans="2:12">
      <c r="B1002" s="16" t="s">
        <v>5</v>
      </c>
      <c r="C1002" s="17" t="s">
        <v>6</v>
      </c>
      <c r="D1002" s="18" t="s">
        <v>7</v>
      </c>
      <c r="E1002" s="68"/>
      <c r="F1002" s="68"/>
      <c r="G1002" s="1"/>
      <c r="H1002" s="1"/>
      <c r="I1002" s="1"/>
      <c r="J1002" s="1"/>
      <c r="K1002" s="1"/>
      <c r="L1002" s="1"/>
    </row>
    <row r="1003" spans="2:12">
      <c r="C1003" s="69" t="s">
        <v>540</v>
      </c>
      <c r="G1003" s="1"/>
      <c r="H1003" s="1"/>
      <c r="I1003" s="1"/>
      <c r="J1003" s="1"/>
      <c r="K1003" s="1"/>
      <c r="L1003" s="1"/>
    </row>
    <row r="1004" spans="2:12">
      <c r="B1004" s="38">
        <v>1</v>
      </c>
      <c r="C1004" s="38" t="s">
        <v>541</v>
      </c>
      <c r="D1004" s="68" t="s">
        <v>542</v>
      </c>
      <c r="E1004" s="18"/>
      <c r="F1004" s="18"/>
      <c r="G1004" s="1"/>
      <c r="H1004" s="1"/>
      <c r="I1004" s="1"/>
      <c r="J1004" s="1"/>
      <c r="K1004" s="1"/>
      <c r="L1004" s="1"/>
    </row>
    <row r="1005" spans="2:12">
      <c r="B1005" s="38">
        <v>2</v>
      </c>
      <c r="C1005" s="38" t="s">
        <v>543</v>
      </c>
      <c r="D1005" s="70" t="s">
        <v>540</v>
      </c>
      <c r="E1005" s="18"/>
      <c r="F1005" s="18"/>
      <c r="G1005" s="1"/>
      <c r="H1005" s="1"/>
      <c r="I1005" s="1"/>
      <c r="J1005" s="1"/>
      <c r="K1005" s="1"/>
      <c r="L1005" s="1"/>
    </row>
    <row r="1006" spans="2:12">
      <c r="B1006" s="38">
        <v>3</v>
      </c>
      <c r="C1006" s="38" t="s">
        <v>544</v>
      </c>
      <c r="D1006" s="68" t="s">
        <v>540</v>
      </c>
      <c r="E1006" s="18"/>
      <c r="F1006" s="18"/>
      <c r="G1006" s="1"/>
      <c r="H1006" s="1"/>
      <c r="I1006" s="1"/>
      <c r="J1006" s="1"/>
      <c r="K1006" s="1"/>
      <c r="L1006" s="1"/>
    </row>
    <row r="1007" spans="2:12">
      <c r="B1007" s="38">
        <v>4</v>
      </c>
      <c r="C1007" s="38" t="s">
        <v>545</v>
      </c>
      <c r="D1007" s="68" t="s">
        <v>542</v>
      </c>
      <c r="E1007" s="68"/>
      <c r="F1007" s="68"/>
      <c r="G1007" s="1"/>
      <c r="H1007" s="1"/>
      <c r="I1007" s="1"/>
      <c r="J1007" s="1"/>
      <c r="K1007" s="1"/>
      <c r="L1007" s="1"/>
    </row>
    <row r="1008" spans="2:12">
      <c r="B1008" s="38">
        <v>5</v>
      </c>
      <c r="C1008" s="23" t="s">
        <v>546</v>
      </c>
      <c r="D1008" s="18">
        <v>101</v>
      </c>
      <c r="E1008" s="68"/>
      <c r="F1008" s="68"/>
      <c r="G1008" s="1"/>
      <c r="H1008" s="1"/>
      <c r="I1008" s="1"/>
      <c r="J1008" s="1"/>
      <c r="K1008" s="1"/>
      <c r="L1008" s="1"/>
    </row>
    <row r="1009" spans="2:12">
      <c r="B1009" s="38">
        <v>6</v>
      </c>
      <c r="C1009" s="38" t="s">
        <v>547</v>
      </c>
      <c r="D1009" s="70" t="s">
        <v>540</v>
      </c>
      <c r="E1009" s="68"/>
      <c r="F1009" s="68"/>
      <c r="G1009" s="1"/>
      <c r="H1009" s="1"/>
      <c r="I1009" s="1"/>
      <c r="J1009" s="1"/>
      <c r="K1009" s="1"/>
      <c r="L1009" s="1"/>
    </row>
    <row r="1010" spans="2:12">
      <c r="B1010" s="38">
        <v>7</v>
      </c>
      <c r="C1010" s="38" t="s">
        <v>548</v>
      </c>
      <c r="D1010" s="68" t="s">
        <v>542</v>
      </c>
      <c r="E1010" s="68"/>
      <c r="F1010" s="68"/>
      <c r="G1010" s="1"/>
      <c r="H1010" s="1"/>
      <c r="I1010" s="1"/>
      <c r="J1010" s="1"/>
      <c r="K1010" s="1"/>
      <c r="L1010" s="1"/>
    </row>
    <row r="1011" spans="2:12">
      <c r="B1011" s="38">
        <v>8</v>
      </c>
      <c r="C1011" s="23" t="s">
        <v>549</v>
      </c>
      <c r="D1011" s="18">
        <v>101</v>
      </c>
      <c r="E1011" s="68"/>
      <c r="F1011" s="68"/>
      <c r="G1011" s="1"/>
      <c r="H1011" s="1"/>
      <c r="I1011" s="1"/>
      <c r="J1011" s="1"/>
      <c r="K1011" s="1"/>
      <c r="L1011" s="1"/>
    </row>
    <row r="1012" spans="2:12">
      <c r="B1012" s="38">
        <v>9</v>
      </c>
      <c r="C1012" s="38" t="s">
        <v>550</v>
      </c>
      <c r="D1012" s="68" t="s">
        <v>540</v>
      </c>
      <c r="E1012" s="68"/>
      <c r="F1012" s="68"/>
      <c r="G1012" s="1"/>
      <c r="H1012" s="1"/>
      <c r="I1012" s="1"/>
      <c r="J1012" s="1"/>
      <c r="K1012" s="1"/>
      <c r="L1012" s="1"/>
    </row>
    <row r="1013" spans="2:12">
      <c r="B1013" s="38">
        <v>10</v>
      </c>
      <c r="C1013" s="38" t="s">
        <v>551</v>
      </c>
      <c r="D1013" s="68" t="s">
        <v>540</v>
      </c>
      <c r="E1013" s="68"/>
      <c r="F1013" s="68"/>
      <c r="G1013" s="1"/>
      <c r="H1013" s="1"/>
      <c r="I1013" s="1"/>
      <c r="J1013" s="1"/>
      <c r="K1013" s="1"/>
      <c r="L1013" s="1"/>
    </row>
    <row r="1014" spans="2:12">
      <c r="B1014" s="38">
        <v>11</v>
      </c>
      <c r="C1014" s="38" t="s">
        <v>552</v>
      </c>
      <c r="D1014" s="70" t="s">
        <v>540</v>
      </c>
      <c r="E1014" s="70"/>
      <c r="F1014" s="70"/>
      <c r="G1014" s="1"/>
      <c r="H1014" s="1"/>
      <c r="I1014" s="1"/>
      <c r="J1014" s="1"/>
      <c r="K1014" s="1"/>
      <c r="L1014" s="1"/>
    </row>
    <row r="1015" spans="2:12">
      <c r="B1015" s="38">
        <v>12</v>
      </c>
      <c r="C1015" s="38" t="s">
        <v>553</v>
      </c>
      <c r="D1015" s="70" t="s">
        <v>540</v>
      </c>
      <c r="E1015" s="70"/>
      <c r="F1015" s="70"/>
      <c r="G1015" s="1"/>
      <c r="H1015" s="1"/>
      <c r="I1015" s="1"/>
      <c r="J1015" s="1"/>
      <c r="K1015" s="1"/>
      <c r="L1015" s="1"/>
    </row>
    <row r="1016" spans="2:12">
      <c r="B1016" s="38">
        <v>13</v>
      </c>
      <c r="C1016" s="38" t="s">
        <v>554</v>
      </c>
      <c r="D1016" s="68" t="s">
        <v>540</v>
      </c>
      <c r="E1016" s="70"/>
      <c r="F1016" s="70"/>
      <c r="G1016" s="1"/>
      <c r="H1016" s="1"/>
      <c r="I1016" s="1"/>
      <c r="J1016" s="1"/>
      <c r="K1016" s="1"/>
      <c r="L1016" s="1"/>
    </row>
    <row r="1017" spans="2:12">
      <c r="B1017" s="38">
        <v>14</v>
      </c>
      <c r="C1017" s="38" t="s">
        <v>555</v>
      </c>
      <c r="D1017" s="68" t="s">
        <v>540</v>
      </c>
      <c r="E1017" s="70"/>
      <c r="F1017" s="70"/>
      <c r="G1017" s="1"/>
      <c r="H1017" s="1"/>
      <c r="I1017" s="1"/>
      <c r="J1017" s="1"/>
      <c r="K1017" s="1"/>
      <c r="L1017" s="1"/>
    </row>
    <row r="1018" spans="2:12">
      <c r="B1018" s="38">
        <v>15</v>
      </c>
      <c r="C1018" s="38" t="s">
        <v>556</v>
      </c>
      <c r="D1018" s="68" t="s">
        <v>542</v>
      </c>
      <c r="E1018" s="70"/>
      <c r="F1018" s="70"/>
      <c r="G1018" s="1"/>
      <c r="H1018" s="1"/>
      <c r="I1018" s="1"/>
      <c r="J1018" s="1"/>
      <c r="K1018" s="1"/>
      <c r="L1018" s="1"/>
    </row>
    <row r="1019" spans="2:12">
      <c r="B1019" s="38">
        <v>16</v>
      </c>
      <c r="C1019" s="38" t="s">
        <v>557</v>
      </c>
      <c r="D1019" s="68" t="s">
        <v>542</v>
      </c>
      <c r="E1019" s="68"/>
      <c r="F1019" s="68"/>
      <c r="G1019" s="1"/>
      <c r="H1019" s="1"/>
      <c r="I1019" s="1"/>
      <c r="J1019" s="1"/>
      <c r="K1019" s="1"/>
      <c r="L1019" s="1"/>
    </row>
    <row r="1020" spans="2:12">
      <c r="B1020" s="38">
        <v>17</v>
      </c>
      <c r="C1020" s="38" t="s">
        <v>558</v>
      </c>
      <c r="D1020" s="70" t="s">
        <v>540</v>
      </c>
      <c r="E1020" s="68"/>
      <c r="F1020" s="68"/>
      <c r="G1020" s="1"/>
      <c r="H1020" s="1"/>
      <c r="I1020" s="1"/>
      <c r="J1020" s="1"/>
      <c r="K1020" s="1"/>
      <c r="L1020" s="1"/>
    </row>
    <row r="1021" spans="2:12">
      <c r="G1021" s="1"/>
      <c r="H1021" s="1"/>
      <c r="I1021" s="1"/>
      <c r="J1021" s="1"/>
      <c r="K1021" s="1"/>
      <c r="L1021" s="1"/>
    </row>
    <row r="1022" spans="2:12">
      <c r="G1022" s="1"/>
      <c r="H1022" s="1"/>
      <c r="I1022" s="1"/>
      <c r="J1022" s="1"/>
      <c r="K1022" s="1"/>
      <c r="L1022" s="1"/>
    </row>
    <row r="1023" spans="2:12">
      <c r="G1023" s="1"/>
      <c r="H1023" s="1"/>
      <c r="I1023" s="1"/>
      <c r="J1023" s="1"/>
      <c r="K1023" s="1"/>
      <c r="L1023" s="1"/>
    </row>
    <row r="1024" spans="2:12">
      <c r="G1024" s="1"/>
      <c r="H1024" s="1"/>
      <c r="I1024" s="1"/>
      <c r="J1024" s="1"/>
      <c r="K1024" s="1"/>
      <c r="L1024" s="1"/>
    </row>
    <row r="1025" spans="2:12">
      <c r="G1025" s="1"/>
      <c r="H1025" s="1"/>
      <c r="I1025" s="1"/>
      <c r="J1025" s="1"/>
      <c r="K1025" s="1"/>
      <c r="L1025" s="1"/>
    </row>
    <row r="1026" spans="2:12">
      <c r="G1026" s="8"/>
      <c r="H1026" s="40"/>
      <c r="I1026" s="1"/>
    </row>
    <row r="1027" spans="2:12">
      <c r="G1027" s="8"/>
      <c r="H1027" s="40"/>
      <c r="I1027" s="1"/>
    </row>
    <row r="1028" spans="2:12">
      <c r="G1028" s="8"/>
      <c r="H1028" s="40"/>
      <c r="I1028" s="1"/>
    </row>
    <row r="1029" spans="2:12">
      <c r="G1029" s="8"/>
      <c r="H1029" s="40"/>
      <c r="I1029" s="1"/>
      <c r="K1029" s="198"/>
      <c r="L1029" s="198"/>
    </row>
    <row r="1030" spans="2:12">
      <c r="G1030" s="8"/>
      <c r="H1030" s="40"/>
      <c r="I1030" s="1"/>
      <c r="K1030" s="77"/>
      <c r="L1030" s="77"/>
    </row>
    <row r="1031" spans="2:12">
      <c r="G1031" s="8"/>
      <c r="H1031" s="40"/>
      <c r="I1031" s="1"/>
      <c r="K1031" s="77"/>
      <c r="L1031" s="77"/>
    </row>
    <row r="1032" spans="2:12">
      <c r="G1032" s="8"/>
      <c r="H1032" s="40"/>
      <c r="I1032" s="1"/>
    </row>
    <row r="1033" spans="2:12">
      <c r="B1033" s="78"/>
      <c r="G1033" s="8"/>
      <c r="H1033" s="40"/>
      <c r="I1033" s="1"/>
    </row>
    <row r="1034" spans="2:12">
      <c r="G1034" s="8"/>
      <c r="H1034" s="40"/>
      <c r="I1034" s="1"/>
    </row>
    <row r="1035" spans="2:12">
      <c r="B1035" s="79"/>
      <c r="C1035" s="80"/>
      <c r="G1035" s="8"/>
      <c r="H1035" s="40"/>
      <c r="I1035" s="1"/>
    </row>
    <row r="1036" spans="2:12">
      <c r="G1036" s="8"/>
      <c r="H1036" s="40"/>
      <c r="I1036" s="1"/>
    </row>
    <row r="1037" spans="2:12">
      <c r="G1037" s="8"/>
      <c r="H1037" s="40"/>
      <c r="I1037" s="1"/>
    </row>
    <row r="1038" spans="2:12">
      <c r="G1038" s="8"/>
      <c r="H1038" s="40"/>
      <c r="I1038" s="1"/>
    </row>
    <row r="1039" spans="2:12">
      <c r="G1039" s="8"/>
      <c r="H1039" s="40"/>
      <c r="I1039" s="1"/>
    </row>
    <row r="1040" spans="2:12">
      <c r="B1040" s="78"/>
      <c r="G1040" s="8"/>
      <c r="H1040" s="40"/>
      <c r="I1040" s="1"/>
    </row>
    <row r="1041" spans="1:12">
      <c r="G1041" s="8"/>
      <c r="H1041" s="40"/>
      <c r="I1041" s="1"/>
    </row>
    <row r="1042" spans="1:12">
      <c r="B1042" s="79"/>
      <c r="C1042" s="80"/>
      <c r="G1042" s="8"/>
      <c r="H1042" s="40"/>
      <c r="I1042" s="1"/>
    </row>
    <row r="1043" spans="1:12">
      <c r="B1043" s="81"/>
      <c r="G1043" s="8"/>
      <c r="H1043" s="40"/>
      <c r="I1043" s="1"/>
    </row>
    <row r="1044" spans="1:12">
      <c r="G1044" s="8"/>
      <c r="H1044" s="40"/>
      <c r="I1044" s="1"/>
    </row>
    <row r="1045" spans="1:12">
      <c r="B1045" s="67"/>
      <c r="G1045" s="8"/>
      <c r="H1045" s="40"/>
      <c r="I1045" s="1"/>
    </row>
    <row r="1046" spans="1:12">
      <c r="G1046" s="8"/>
      <c r="H1046" s="40"/>
      <c r="I1046" s="1"/>
    </row>
    <row r="1047" spans="1:12">
      <c r="B1047" s="78"/>
      <c r="G1047" s="8"/>
      <c r="H1047" s="40"/>
      <c r="I1047" s="1"/>
    </row>
    <row r="1048" spans="1:12">
      <c r="A1048" s="2"/>
      <c r="G1048" s="8"/>
      <c r="H1048" s="40"/>
      <c r="I1048" s="1"/>
    </row>
    <row r="1049" spans="1:12">
      <c r="A1049" s="2"/>
      <c r="B1049" s="79"/>
      <c r="C1049" s="80"/>
      <c r="G1049" s="8"/>
      <c r="H1049" s="40"/>
      <c r="I1049" s="1"/>
    </row>
    <row r="1050" spans="1:12">
      <c r="A1050" s="2"/>
      <c r="B1050" s="81"/>
    </row>
    <row r="1051" spans="1:12">
      <c r="A1051" s="2"/>
    </row>
    <row r="1052" spans="1:12">
      <c r="A1052" s="2"/>
      <c r="B1052" s="29"/>
    </row>
    <row r="1053" spans="1:12" s="5" customFormat="1">
      <c r="A1053" s="2"/>
      <c r="B1053" s="67"/>
      <c r="C1053" s="1"/>
      <c r="D1053" s="1"/>
      <c r="E1053" s="1"/>
      <c r="F1053" s="1"/>
      <c r="H1053" s="6"/>
      <c r="I1053" s="2"/>
      <c r="J1053" s="7"/>
      <c r="K1053" s="8"/>
      <c r="L1053" s="8"/>
    </row>
    <row r="1054" spans="1:12" s="5" customFormat="1">
      <c r="A1054" s="2"/>
      <c r="B1054" s="82"/>
      <c r="C1054" s="1"/>
      <c r="D1054" s="1"/>
      <c r="E1054" s="1"/>
      <c r="F1054" s="1"/>
      <c r="H1054" s="6"/>
      <c r="I1054" s="2"/>
      <c r="J1054" s="7"/>
      <c r="K1054" s="8"/>
      <c r="L1054" s="8"/>
    </row>
    <row r="1055" spans="1:12" s="5" customFormat="1">
      <c r="A1055" s="2"/>
      <c r="B1055" s="4"/>
      <c r="C1055" s="1"/>
      <c r="D1055" s="1"/>
      <c r="E1055" s="1"/>
      <c r="F1055" s="1"/>
      <c r="H1055" s="6"/>
      <c r="I1055" s="2"/>
      <c r="J1055" s="7"/>
      <c r="K1055" s="8"/>
      <c r="L1055" s="8"/>
    </row>
    <row r="1056" spans="1:12" s="5" customFormat="1">
      <c r="A1056" s="2"/>
      <c r="B1056" s="67"/>
      <c r="C1056" s="1"/>
      <c r="D1056" s="1"/>
      <c r="E1056" s="1"/>
      <c r="F1056" s="1"/>
      <c r="H1056" s="6"/>
      <c r="I1056" s="2"/>
      <c r="J1056" s="7"/>
      <c r="K1056" s="8"/>
      <c r="L1056" s="8"/>
    </row>
    <row r="1057" spans="1:12" s="5" customFormat="1">
      <c r="A1057" s="2"/>
      <c r="B1057" s="67"/>
      <c r="C1057" s="1"/>
      <c r="D1057" s="1"/>
      <c r="E1057" s="1"/>
      <c r="F1057" s="1"/>
      <c r="H1057" s="6"/>
      <c r="I1057" s="2"/>
      <c r="J1057" s="7"/>
      <c r="K1057" s="8"/>
      <c r="L1057" s="8"/>
    </row>
    <row r="1058" spans="1:12" s="5" customFormat="1">
      <c r="A1058" s="2"/>
      <c r="B1058" s="2"/>
      <c r="C1058" s="1"/>
      <c r="D1058" s="1"/>
      <c r="E1058" s="1"/>
      <c r="F1058" s="1"/>
      <c r="H1058" s="6"/>
      <c r="I1058" s="2"/>
      <c r="J1058" s="7"/>
      <c r="K1058" s="8"/>
      <c r="L1058" s="8"/>
    </row>
    <row r="1059" spans="1:12" s="5" customFormat="1">
      <c r="A1059" s="2"/>
      <c r="B1059" s="2"/>
      <c r="C1059" s="1"/>
      <c r="D1059" s="1"/>
      <c r="E1059" s="1"/>
      <c r="F1059" s="1"/>
      <c r="H1059" s="6"/>
      <c r="I1059" s="2"/>
      <c r="J1059" s="7"/>
      <c r="K1059" s="8"/>
      <c r="L1059" s="8"/>
    </row>
    <row r="1060" spans="1:12" s="5" customFormat="1">
      <c r="A1060" s="2"/>
      <c r="B1060" s="29"/>
      <c r="C1060" s="1"/>
      <c r="D1060" s="1"/>
      <c r="E1060" s="1"/>
      <c r="F1060" s="1"/>
      <c r="H1060" s="6"/>
      <c r="I1060" s="2"/>
      <c r="J1060" s="7"/>
      <c r="K1060" s="8"/>
      <c r="L1060" s="8"/>
    </row>
    <row r="1061" spans="1:12" s="5" customFormat="1">
      <c r="A1061" s="2"/>
      <c r="B1061" s="29"/>
      <c r="C1061" s="1"/>
      <c r="D1061" s="1"/>
      <c r="E1061" s="1"/>
      <c r="F1061" s="1"/>
      <c r="H1061" s="6"/>
      <c r="I1061" s="2"/>
      <c r="J1061" s="7"/>
      <c r="K1061" s="8"/>
      <c r="L1061" s="8"/>
    </row>
    <row r="1062" spans="1:12" s="5" customFormat="1">
      <c r="A1062" s="2"/>
      <c r="B1062" s="83"/>
      <c r="C1062" s="84"/>
      <c r="D1062" s="84"/>
      <c r="E1062" s="84"/>
      <c r="F1062" s="84"/>
      <c r="H1062" s="6"/>
      <c r="I1062" s="2"/>
      <c r="J1062" s="7"/>
      <c r="K1062" s="8"/>
      <c r="L1062" s="8"/>
    </row>
    <row r="1063" spans="1:12" s="5" customFormat="1">
      <c r="A1063" s="2"/>
      <c r="B1063" s="83"/>
      <c r="C1063" s="84"/>
      <c r="D1063" s="84"/>
      <c r="E1063" s="84"/>
      <c r="F1063" s="84"/>
      <c r="H1063" s="6"/>
      <c r="I1063" s="2"/>
      <c r="J1063" s="7"/>
      <c r="K1063" s="8"/>
      <c r="L1063" s="8"/>
    </row>
    <row r="1064" spans="1:12" s="5" customFormat="1">
      <c r="A1064" s="2"/>
      <c r="B1064" s="83"/>
      <c r="C1064" s="84"/>
      <c r="D1064" s="84"/>
      <c r="E1064" s="84"/>
      <c r="F1064" s="84"/>
      <c r="H1064" s="6"/>
      <c r="I1064" s="2"/>
      <c r="J1064" s="7"/>
      <c r="K1064" s="8"/>
      <c r="L1064" s="8"/>
    </row>
    <row r="1065" spans="1:12" s="5" customFormat="1">
      <c r="A1065" s="2"/>
      <c r="B1065" s="83"/>
      <c r="C1065" s="84"/>
      <c r="D1065" s="84"/>
      <c r="E1065" s="84"/>
      <c r="F1065" s="84"/>
      <c r="H1065" s="6"/>
      <c r="I1065" s="2"/>
      <c r="J1065" s="7"/>
      <c r="K1065" s="8"/>
      <c r="L1065" s="8"/>
    </row>
    <row r="1066" spans="1:12" s="5" customFormat="1">
      <c r="A1066" s="2"/>
      <c r="B1066" s="83"/>
      <c r="C1066" s="84"/>
      <c r="D1066" s="84"/>
      <c r="E1066" s="84"/>
      <c r="F1066" s="84"/>
      <c r="H1066" s="6"/>
      <c r="I1066" s="2"/>
      <c r="J1066" s="7"/>
      <c r="K1066" s="8"/>
      <c r="L1066" s="8"/>
    </row>
    <row r="1067" spans="1:12" s="5" customFormat="1">
      <c r="A1067" s="2"/>
      <c r="B1067" s="83"/>
      <c r="C1067" s="84"/>
      <c r="D1067" s="84"/>
      <c r="E1067" s="84"/>
      <c r="F1067" s="84"/>
      <c r="H1067" s="6"/>
      <c r="I1067" s="2"/>
      <c r="J1067" s="7"/>
      <c r="K1067" s="8"/>
      <c r="L1067" s="8"/>
    </row>
    <row r="1068" spans="1:12" s="5" customFormat="1">
      <c r="A1068" s="2"/>
      <c r="B1068" s="83"/>
      <c r="C1068" s="84"/>
      <c r="D1068" s="84"/>
      <c r="E1068" s="84"/>
      <c r="F1068" s="84"/>
      <c r="H1068" s="6"/>
      <c r="I1068" s="2"/>
      <c r="J1068" s="7"/>
      <c r="K1068" s="8"/>
      <c r="L1068" s="8"/>
    </row>
    <row r="1069" spans="1:12" s="5" customFormat="1">
      <c r="A1069" s="2"/>
      <c r="B1069" s="83"/>
      <c r="C1069" s="84"/>
      <c r="D1069" s="84"/>
      <c r="E1069" s="84"/>
      <c r="F1069" s="84"/>
      <c r="H1069" s="6"/>
      <c r="I1069" s="2"/>
      <c r="J1069" s="7"/>
      <c r="K1069" s="8"/>
      <c r="L1069" s="8"/>
    </row>
    <row r="1070" spans="1:12" s="5" customFormat="1">
      <c r="A1070" s="2"/>
      <c r="B1070" s="83"/>
      <c r="C1070" s="84"/>
      <c r="D1070" s="84"/>
      <c r="E1070" s="84"/>
      <c r="F1070" s="84"/>
      <c r="H1070" s="6"/>
      <c r="I1070" s="2"/>
      <c r="J1070" s="7"/>
      <c r="K1070" s="8"/>
      <c r="L1070" s="8"/>
    </row>
    <row r="1071" spans="1:12" s="5" customFormat="1">
      <c r="A1071" s="2"/>
      <c r="B1071" s="83"/>
      <c r="C1071" s="84"/>
      <c r="D1071" s="84"/>
      <c r="E1071" s="84"/>
      <c r="F1071" s="84"/>
      <c r="H1071" s="6"/>
      <c r="I1071" s="2"/>
      <c r="J1071" s="7"/>
      <c r="K1071" s="8"/>
      <c r="L1071" s="8"/>
    </row>
    <row r="1072" spans="1:12" s="5" customFormat="1">
      <c r="A1072" s="2"/>
      <c r="B1072" s="83"/>
      <c r="C1072" s="84"/>
      <c r="D1072" s="84"/>
      <c r="E1072" s="84"/>
      <c r="F1072" s="84"/>
      <c r="H1072" s="6"/>
      <c r="I1072" s="2"/>
      <c r="J1072" s="7"/>
      <c r="K1072" s="8"/>
      <c r="L1072" s="8"/>
    </row>
    <row r="1073" spans="1:12" s="5" customFormat="1">
      <c r="A1073" s="2"/>
      <c r="B1073" s="83"/>
      <c r="C1073" s="84"/>
      <c r="D1073" s="84"/>
      <c r="E1073" s="84"/>
      <c r="F1073" s="84"/>
      <c r="H1073" s="6"/>
      <c r="I1073" s="2"/>
      <c r="J1073" s="7"/>
      <c r="K1073" s="8"/>
      <c r="L1073" s="8"/>
    </row>
    <row r="1074" spans="1:12" s="5" customFormat="1">
      <c r="A1074" s="2"/>
      <c r="B1074" s="83"/>
      <c r="C1074" s="84"/>
      <c r="D1074" s="84"/>
      <c r="E1074" s="84"/>
      <c r="F1074" s="84"/>
      <c r="H1074" s="6"/>
      <c r="I1074" s="2"/>
      <c r="J1074" s="7"/>
      <c r="K1074" s="8"/>
      <c r="L1074" s="8"/>
    </row>
    <row r="1075" spans="1:12" s="5" customFormat="1">
      <c r="A1075" s="2"/>
      <c r="B1075" s="83"/>
      <c r="C1075" s="84"/>
      <c r="D1075" s="84"/>
      <c r="E1075" s="84"/>
      <c r="F1075" s="84"/>
      <c r="H1075" s="6"/>
      <c r="I1075" s="2"/>
      <c r="J1075" s="7"/>
      <c r="K1075" s="8"/>
      <c r="L1075" s="8"/>
    </row>
    <row r="1076" spans="1:12" s="5" customFormat="1">
      <c r="A1076" s="2"/>
      <c r="B1076" s="83"/>
      <c r="C1076" s="84"/>
      <c r="D1076" s="84"/>
      <c r="E1076" s="84"/>
      <c r="F1076" s="84"/>
      <c r="H1076" s="6"/>
      <c r="I1076" s="2"/>
      <c r="J1076" s="7"/>
      <c r="K1076" s="8"/>
      <c r="L1076" s="8"/>
    </row>
    <row r="1077" spans="1:12" s="5" customFormat="1">
      <c r="A1077" s="2"/>
      <c r="B1077" s="83"/>
      <c r="C1077" s="84"/>
      <c r="D1077" s="84"/>
      <c r="E1077" s="84"/>
      <c r="F1077" s="84"/>
      <c r="H1077" s="6"/>
      <c r="I1077" s="2"/>
      <c r="J1077" s="7"/>
      <c r="K1077" s="8"/>
      <c r="L1077" s="8"/>
    </row>
    <row r="1078" spans="1:12" s="5" customFormat="1">
      <c r="A1078" s="2"/>
      <c r="B1078" s="83"/>
      <c r="C1078" s="84"/>
      <c r="D1078" s="84"/>
      <c r="E1078" s="84"/>
      <c r="F1078" s="84"/>
      <c r="H1078" s="6"/>
      <c r="I1078" s="2"/>
      <c r="J1078" s="7"/>
      <c r="K1078" s="8"/>
      <c r="L1078" s="8"/>
    </row>
    <row r="1079" spans="1:12" s="5" customFormat="1">
      <c r="A1079" s="2"/>
      <c r="B1079" s="199"/>
      <c r="C1079" s="199"/>
      <c r="D1079" s="199"/>
      <c r="E1079" s="85"/>
      <c r="F1079" s="85"/>
      <c r="H1079" s="6"/>
      <c r="I1079" s="2"/>
      <c r="J1079" s="7"/>
      <c r="K1079" s="8"/>
      <c r="L1079" s="8"/>
    </row>
    <row r="1080" spans="1:12" s="5" customFormat="1">
      <c r="A1080" s="2"/>
      <c r="B1080" s="85"/>
      <c r="C1080" s="85"/>
      <c r="D1080" s="85"/>
      <c r="E1080" s="85"/>
      <c r="F1080" s="85"/>
      <c r="H1080" s="6"/>
      <c r="I1080" s="2"/>
      <c r="J1080" s="7"/>
      <c r="K1080" s="8"/>
      <c r="L1080" s="8"/>
    </row>
    <row r="1081" spans="1:12" s="5" customFormat="1">
      <c r="A1081" s="2"/>
      <c r="B1081" s="86"/>
      <c r="C1081" s="87"/>
      <c r="D1081" s="86"/>
      <c r="E1081" s="86"/>
      <c r="F1081" s="86"/>
      <c r="H1081" s="6"/>
      <c r="I1081" s="2"/>
      <c r="J1081" s="7"/>
      <c r="K1081" s="8"/>
      <c r="L1081" s="8"/>
    </row>
    <row r="1082" spans="1:12" s="5" customFormat="1">
      <c r="A1082" s="2"/>
      <c r="B1082" s="85"/>
      <c r="C1082" s="88"/>
      <c r="D1082" s="88"/>
      <c r="E1082" s="88"/>
      <c r="F1082" s="88"/>
      <c r="H1082" s="6"/>
      <c r="I1082" s="2"/>
      <c r="J1082" s="7"/>
      <c r="K1082" s="8"/>
      <c r="L1082" s="8"/>
    </row>
    <row r="1083" spans="1:12" s="5" customFormat="1">
      <c r="A1083" s="2"/>
      <c r="B1083" s="85"/>
      <c r="C1083" s="88"/>
      <c r="D1083" s="88"/>
      <c r="E1083" s="88"/>
      <c r="F1083" s="88"/>
      <c r="H1083" s="6"/>
      <c r="I1083" s="2"/>
      <c r="J1083" s="7"/>
      <c r="K1083" s="8"/>
      <c r="L1083" s="8"/>
    </row>
    <row r="1084" spans="1:12" s="5" customFormat="1">
      <c r="A1084" s="2"/>
      <c r="B1084" s="67"/>
      <c r="C1084" s="1"/>
      <c r="D1084" s="89"/>
      <c r="E1084" s="89"/>
      <c r="F1084" s="89"/>
      <c r="H1084" s="6"/>
      <c r="I1084" s="2"/>
      <c r="J1084" s="7"/>
      <c r="K1084" s="8"/>
      <c r="L1084" s="8"/>
    </row>
    <row r="1085" spans="1:12" s="5" customFormat="1">
      <c r="A1085" s="2"/>
      <c r="B1085" s="67"/>
      <c r="C1085" s="89"/>
      <c r="D1085" s="90"/>
      <c r="E1085" s="90"/>
      <c r="F1085" s="90"/>
      <c r="H1085" s="6"/>
      <c r="I1085" s="2"/>
      <c r="J1085" s="7"/>
      <c r="K1085" s="8"/>
      <c r="L1085" s="8"/>
    </row>
    <row r="1086" spans="1:12" s="5" customFormat="1">
      <c r="A1086" s="2"/>
      <c r="B1086" s="67"/>
      <c r="C1086" s="89"/>
      <c r="D1086" s="90"/>
      <c r="E1086" s="90"/>
      <c r="F1086" s="90"/>
      <c r="H1086" s="6"/>
      <c r="I1086" s="2"/>
      <c r="J1086" s="7"/>
      <c r="K1086" s="8"/>
      <c r="L1086" s="8"/>
    </row>
    <row r="1087" spans="1:12" s="5" customFormat="1">
      <c r="A1087" s="2"/>
      <c r="B1087" s="67"/>
      <c r="C1087" s="89"/>
      <c r="D1087" s="90"/>
      <c r="E1087" s="90"/>
      <c r="F1087" s="90"/>
      <c r="H1087" s="6"/>
      <c r="I1087" s="2"/>
      <c r="J1087" s="7"/>
      <c r="K1087" s="8"/>
      <c r="L1087" s="8"/>
    </row>
    <row r="1088" spans="1:12" s="5" customFormat="1">
      <c r="A1088" s="2"/>
      <c r="B1088" s="67"/>
      <c r="C1088" s="89"/>
      <c r="D1088" s="90"/>
      <c r="E1088" s="90"/>
      <c r="F1088" s="90"/>
      <c r="H1088" s="6"/>
      <c r="I1088" s="2"/>
      <c r="J1088" s="7"/>
      <c r="K1088" s="8"/>
      <c r="L1088" s="8"/>
    </row>
    <row r="1089" spans="1:12" s="5" customFormat="1">
      <c r="A1089" s="2"/>
      <c r="B1089" s="67"/>
      <c r="C1089" s="89"/>
      <c r="D1089" s="90"/>
      <c r="E1089" s="90"/>
      <c r="F1089" s="90"/>
      <c r="H1089" s="6"/>
      <c r="I1089" s="2"/>
      <c r="J1089" s="7"/>
      <c r="K1089" s="8"/>
      <c r="L1089" s="8"/>
    </row>
    <row r="1090" spans="1:12" s="5" customFormat="1">
      <c r="A1090" s="2"/>
      <c r="B1090" s="91"/>
      <c r="C1090" s="6"/>
      <c r="D1090" s="90"/>
      <c r="E1090" s="90"/>
      <c r="F1090" s="90"/>
      <c r="H1090" s="6"/>
      <c r="I1090" s="2"/>
      <c r="J1090" s="7"/>
      <c r="K1090" s="8"/>
      <c r="L1090" s="8"/>
    </row>
    <row r="1091" spans="1:12" s="5" customFormat="1">
      <c r="A1091" s="2"/>
      <c r="B1091" s="67"/>
      <c r="C1091" s="89"/>
      <c r="D1091" s="90"/>
      <c r="E1091" s="90"/>
      <c r="F1091" s="90"/>
      <c r="H1091" s="6"/>
      <c r="I1091" s="2"/>
      <c r="J1091" s="7"/>
      <c r="K1091" s="8"/>
      <c r="L1091" s="8"/>
    </row>
    <row r="1092" spans="1:12" s="5" customFormat="1">
      <c r="A1092" s="2"/>
      <c r="B1092" s="2"/>
      <c r="C1092" s="6"/>
      <c r="D1092" s="92"/>
      <c r="E1092" s="92"/>
      <c r="F1092" s="92"/>
      <c r="H1092" s="6"/>
      <c r="I1092" s="2"/>
      <c r="J1092" s="7"/>
      <c r="K1092" s="8"/>
      <c r="L1092" s="8"/>
    </row>
    <row r="1093" spans="1:12" s="5" customFormat="1">
      <c r="A1093" s="2"/>
      <c r="B1093" s="2"/>
      <c r="C1093" s="6"/>
      <c r="D1093" s="92"/>
      <c r="E1093" s="92"/>
      <c r="F1093" s="92"/>
      <c r="H1093" s="6"/>
      <c r="I1093" s="2"/>
      <c r="J1093" s="7"/>
      <c r="K1093" s="8"/>
      <c r="L1093" s="8"/>
    </row>
    <row r="1094" spans="1:12" s="5" customFormat="1">
      <c r="A1094" s="2"/>
      <c r="B1094" s="67"/>
      <c r="C1094" s="89"/>
      <c r="D1094" s="90"/>
      <c r="E1094" s="90"/>
      <c r="F1094" s="90"/>
      <c r="H1094" s="6"/>
      <c r="I1094" s="2"/>
      <c r="J1094" s="7"/>
      <c r="K1094" s="8"/>
      <c r="L1094" s="8"/>
    </row>
    <row r="1095" spans="1:12" s="5" customFormat="1">
      <c r="A1095" s="2"/>
      <c r="B1095" s="67"/>
      <c r="C1095" s="89"/>
      <c r="D1095" s="90"/>
      <c r="E1095" s="90"/>
      <c r="F1095" s="90"/>
      <c r="H1095" s="6"/>
      <c r="I1095" s="2"/>
      <c r="J1095" s="7"/>
      <c r="K1095" s="8"/>
      <c r="L1095" s="8"/>
    </row>
    <row r="1096" spans="1:12" s="5" customFormat="1">
      <c r="A1096" s="2"/>
      <c r="B1096" s="67"/>
      <c r="C1096" s="89"/>
      <c r="D1096" s="90"/>
      <c r="E1096" s="90"/>
      <c r="F1096" s="90"/>
      <c r="H1096" s="6"/>
      <c r="I1096" s="2"/>
      <c r="J1096" s="7"/>
      <c r="K1096" s="8"/>
      <c r="L1096" s="8"/>
    </row>
    <row r="1097" spans="1:12" s="5" customFormat="1">
      <c r="A1097" s="2"/>
      <c r="B1097" s="93"/>
      <c r="C1097" s="94"/>
      <c r="D1097" s="92"/>
      <c r="E1097" s="92"/>
      <c r="F1097" s="92"/>
      <c r="H1097" s="6"/>
      <c r="I1097" s="2"/>
      <c r="J1097" s="7"/>
      <c r="K1097" s="8"/>
      <c r="L1097" s="8"/>
    </row>
    <row r="1098" spans="1:12" s="5" customFormat="1">
      <c r="A1098" s="2"/>
      <c r="B1098" s="93"/>
      <c r="C1098" s="94"/>
      <c r="D1098" s="92"/>
      <c r="E1098" s="92"/>
      <c r="F1098" s="92"/>
      <c r="H1098" s="6"/>
      <c r="I1098" s="2"/>
      <c r="J1098" s="7"/>
      <c r="K1098" s="8"/>
      <c r="L1098" s="8"/>
    </row>
    <row r="1099" spans="1:12" s="5" customFormat="1">
      <c r="A1099" s="2"/>
      <c r="B1099" s="93"/>
      <c r="C1099" s="94"/>
      <c r="D1099" s="92"/>
      <c r="E1099" s="92"/>
      <c r="F1099" s="92"/>
      <c r="H1099" s="6"/>
      <c r="I1099" s="2"/>
      <c r="J1099" s="7"/>
      <c r="K1099" s="8"/>
      <c r="L1099" s="8"/>
    </row>
    <row r="1100" spans="1:12" s="5" customFormat="1">
      <c r="A1100" s="2"/>
      <c r="B1100" s="67"/>
      <c r="C1100" s="89"/>
      <c r="D1100" s="95"/>
      <c r="E1100" s="95"/>
      <c r="F1100" s="95"/>
      <c r="H1100" s="6"/>
      <c r="I1100" s="2"/>
      <c r="J1100" s="7"/>
      <c r="K1100" s="8"/>
      <c r="L1100" s="8"/>
    </row>
    <row r="1101" spans="1:12" s="5" customFormat="1">
      <c r="A1101" s="2"/>
      <c r="B1101" s="67"/>
      <c r="C1101" s="6"/>
      <c r="D1101" s="92"/>
      <c r="E1101" s="92"/>
      <c r="F1101" s="92"/>
      <c r="H1101" s="6"/>
      <c r="I1101" s="2"/>
      <c r="J1101" s="7"/>
      <c r="K1101" s="8"/>
      <c r="L1101" s="8"/>
    </row>
    <row r="1102" spans="1:12" s="5" customFormat="1">
      <c r="A1102" s="2"/>
      <c r="B1102" s="67"/>
      <c r="C1102" s="6"/>
      <c r="D1102" s="92"/>
      <c r="E1102" s="92"/>
      <c r="F1102" s="92"/>
      <c r="H1102" s="6"/>
      <c r="I1102" s="2"/>
      <c r="J1102" s="7"/>
      <c r="K1102" s="8"/>
      <c r="L1102" s="8"/>
    </row>
    <row r="1103" spans="1:12" s="5" customFormat="1">
      <c r="A1103" s="2"/>
      <c r="B1103" s="67"/>
      <c r="C1103" s="6"/>
      <c r="D1103" s="90"/>
      <c r="E1103" s="90"/>
      <c r="F1103" s="90"/>
      <c r="H1103" s="6"/>
      <c r="I1103" s="2"/>
      <c r="J1103" s="7"/>
      <c r="K1103" s="8"/>
      <c r="L1103" s="8"/>
    </row>
    <row r="1104" spans="1:12" s="5" customFormat="1">
      <c r="A1104" s="2"/>
      <c r="B1104" s="93"/>
      <c r="C1104" s="6"/>
      <c r="D1104" s="92"/>
      <c r="E1104" s="92"/>
      <c r="F1104" s="92"/>
      <c r="H1104" s="6"/>
      <c r="I1104" s="2"/>
      <c r="J1104" s="7"/>
      <c r="K1104" s="8"/>
      <c r="L1104" s="8"/>
    </row>
    <row r="1105" spans="1:12" s="5" customFormat="1">
      <c r="A1105" s="2"/>
      <c r="B1105" s="93"/>
      <c r="C1105" s="6"/>
      <c r="D1105" s="92"/>
      <c r="E1105" s="92"/>
      <c r="F1105" s="92"/>
      <c r="H1105" s="6"/>
      <c r="I1105" s="2"/>
      <c r="J1105" s="7"/>
      <c r="K1105" s="8"/>
      <c r="L1105" s="8"/>
    </row>
    <row r="1106" spans="1:12" s="5" customFormat="1">
      <c r="A1106" s="2"/>
      <c r="B1106" s="29"/>
      <c r="C1106" s="96"/>
      <c r="D1106" s="97"/>
      <c r="E1106" s="97"/>
      <c r="F1106" s="97"/>
      <c r="H1106" s="6"/>
      <c r="I1106" s="2"/>
      <c r="J1106" s="7"/>
      <c r="K1106" s="8"/>
      <c r="L1106" s="8"/>
    </row>
    <row r="1107" spans="1:12" s="5" customFormat="1">
      <c r="A1107" s="2"/>
      <c r="B1107" s="67"/>
      <c r="C1107" s="6"/>
      <c r="D1107" s="92"/>
      <c r="E1107" s="92"/>
      <c r="F1107" s="92"/>
      <c r="H1107" s="6"/>
      <c r="I1107" s="2"/>
      <c r="J1107" s="7"/>
      <c r="K1107" s="8"/>
      <c r="L1107" s="8"/>
    </row>
    <row r="1108" spans="1:12" s="5" customFormat="1">
      <c r="A1108" s="2"/>
      <c r="B1108" s="67"/>
      <c r="C1108" s="6"/>
      <c r="D1108" s="92"/>
      <c r="E1108" s="92"/>
      <c r="F1108" s="92"/>
      <c r="H1108" s="6"/>
      <c r="I1108" s="2"/>
      <c r="J1108" s="7"/>
      <c r="K1108" s="8"/>
      <c r="L1108" s="8"/>
    </row>
    <row r="1109" spans="1:12" s="5" customFormat="1">
      <c r="A1109" s="2"/>
      <c r="B1109" s="67"/>
      <c r="C1109" s="6"/>
      <c r="D1109" s="92"/>
      <c r="E1109" s="92"/>
      <c r="F1109" s="92"/>
      <c r="H1109" s="6"/>
      <c r="I1109" s="2"/>
      <c r="J1109" s="7"/>
      <c r="K1109" s="8"/>
      <c r="L1109" s="8"/>
    </row>
    <row r="1110" spans="1:12" s="5" customFormat="1">
      <c r="A1110" s="2"/>
      <c r="B1110" s="2"/>
      <c r="C1110" s="6"/>
      <c r="D1110" s="92"/>
      <c r="E1110" s="92"/>
      <c r="F1110" s="92"/>
      <c r="H1110" s="6"/>
      <c r="I1110" s="2"/>
      <c r="J1110" s="7"/>
      <c r="K1110" s="8"/>
      <c r="L1110" s="8"/>
    </row>
    <row r="1111" spans="1:12" s="5" customFormat="1">
      <c r="A1111" s="2"/>
      <c r="B1111" s="67"/>
      <c r="C1111" s="89"/>
      <c r="D1111" s="95"/>
      <c r="E1111" s="95"/>
      <c r="F1111" s="95"/>
      <c r="H1111" s="6"/>
      <c r="I1111" s="2"/>
      <c r="J1111" s="7"/>
      <c r="K1111" s="8"/>
      <c r="L1111" s="8"/>
    </row>
    <row r="1112" spans="1:12" s="5" customFormat="1">
      <c r="A1112" s="2"/>
      <c r="B1112" s="2"/>
      <c r="C1112" s="6"/>
      <c r="D1112" s="92"/>
      <c r="E1112" s="92"/>
      <c r="F1112" s="92"/>
      <c r="H1112" s="6"/>
      <c r="I1112" s="2"/>
      <c r="J1112" s="7"/>
      <c r="K1112" s="8"/>
      <c r="L1112" s="8"/>
    </row>
    <row r="1113" spans="1:12" s="5" customFormat="1">
      <c r="A1113" s="2"/>
      <c r="B1113" s="67"/>
      <c r="C1113" s="89"/>
      <c r="D1113" s="90"/>
      <c r="E1113" s="90"/>
      <c r="F1113" s="90"/>
      <c r="H1113" s="6"/>
      <c r="I1113" s="2"/>
      <c r="J1113" s="7"/>
      <c r="K1113" s="8"/>
      <c r="L1113" s="8"/>
    </row>
    <row r="1114" spans="1:12" s="5" customFormat="1">
      <c r="A1114" s="2"/>
      <c r="B1114" s="200"/>
      <c r="C1114" s="200"/>
      <c r="D1114" s="200"/>
      <c r="E1114" s="84"/>
      <c r="F1114" s="84"/>
      <c r="H1114" s="6"/>
      <c r="I1114" s="2"/>
      <c r="J1114" s="7"/>
      <c r="K1114" s="8"/>
      <c r="L1114" s="8"/>
    </row>
    <row r="1115" spans="1:12" s="5" customFormat="1">
      <c r="A1115" s="2"/>
      <c r="B1115" s="2"/>
      <c r="C1115" s="1"/>
      <c r="D1115" s="1"/>
      <c r="E1115" s="1"/>
      <c r="F1115" s="1"/>
      <c r="H1115" s="6"/>
      <c r="I1115" s="2"/>
      <c r="J1115" s="7"/>
      <c r="K1115" s="8"/>
      <c r="L1115" s="8"/>
    </row>
    <row r="1116" spans="1:12" s="5" customFormat="1">
      <c r="A1116" s="2"/>
      <c r="B1116" s="2"/>
      <c r="C1116" s="1"/>
      <c r="D1116" s="1"/>
      <c r="E1116" s="1"/>
      <c r="F1116" s="1"/>
      <c r="H1116" s="6"/>
      <c r="I1116" s="2"/>
      <c r="J1116" s="7"/>
      <c r="K1116" s="8"/>
      <c r="L1116" s="8"/>
    </row>
    <row r="1117" spans="1:12" s="5" customFormat="1">
      <c r="A1117" s="2"/>
      <c r="B1117" s="2"/>
      <c r="C1117" s="1"/>
      <c r="D1117" s="1"/>
      <c r="E1117" s="1"/>
      <c r="F1117" s="1"/>
      <c r="H1117" s="6"/>
      <c r="I1117" s="2"/>
      <c r="J1117" s="7"/>
      <c r="K1117" s="8"/>
      <c r="L1117" s="8"/>
    </row>
    <row r="1118" spans="1:12" s="5" customFormat="1">
      <c r="A1118" s="2"/>
      <c r="B1118" s="83"/>
      <c r="C1118" s="84"/>
      <c r="D1118" s="84"/>
      <c r="E1118" s="84"/>
      <c r="F1118" s="84"/>
      <c r="H1118" s="6"/>
      <c r="I1118" s="2"/>
      <c r="J1118" s="7"/>
      <c r="K1118" s="8"/>
      <c r="L1118" s="8"/>
    </row>
    <row r="1119" spans="1:12" s="5" customFormat="1">
      <c r="A1119" s="2"/>
      <c r="B1119" s="83"/>
      <c r="C1119" s="84"/>
      <c r="D1119" s="84"/>
      <c r="E1119" s="84"/>
      <c r="F1119" s="84"/>
      <c r="H1119" s="6"/>
      <c r="I1119" s="2"/>
      <c r="J1119" s="7"/>
      <c r="K1119" s="8"/>
      <c r="L1119" s="8"/>
    </row>
    <row r="1120" spans="1:12" s="5" customFormat="1">
      <c r="A1120" s="2"/>
      <c r="B1120" s="83"/>
      <c r="C1120" s="84"/>
      <c r="D1120" s="84"/>
      <c r="E1120" s="84"/>
      <c r="F1120" s="84"/>
      <c r="H1120" s="6"/>
      <c r="I1120" s="2"/>
      <c r="J1120" s="7"/>
      <c r="K1120" s="8"/>
      <c r="L1120" s="8"/>
    </row>
    <row r="1121" spans="1:12" s="5" customFormat="1">
      <c r="A1121" s="2"/>
      <c r="B1121" s="199"/>
      <c r="C1121" s="199"/>
      <c r="D1121" s="199"/>
      <c r="E1121" s="85"/>
      <c r="F1121" s="85"/>
      <c r="H1121" s="6"/>
      <c r="I1121" s="2"/>
      <c r="J1121" s="7"/>
      <c r="K1121" s="8"/>
      <c r="L1121" s="8"/>
    </row>
    <row r="1122" spans="1:12" s="5" customFormat="1">
      <c r="A1122" s="2"/>
      <c r="B1122" s="85"/>
      <c r="C1122" s="85"/>
      <c r="D1122" s="85"/>
      <c r="E1122" s="85"/>
      <c r="F1122" s="85"/>
      <c r="H1122" s="6"/>
      <c r="I1122" s="2"/>
      <c r="J1122" s="7"/>
      <c r="K1122" s="8"/>
      <c r="L1122" s="8"/>
    </row>
    <row r="1123" spans="1:12" s="5" customFormat="1">
      <c r="A1123" s="2"/>
      <c r="B1123" s="86"/>
      <c r="C1123" s="87"/>
      <c r="D1123" s="86"/>
      <c r="E1123" s="86"/>
      <c r="F1123" s="86"/>
      <c r="H1123" s="6"/>
      <c r="I1123" s="2"/>
      <c r="J1123" s="7"/>
      <c r="K1123" s="8"/>
      <c r="L1123" s="8"/>
    </row>
    <row r="1124" spans="1:12" s="5" customFormat="1">
      <c r="A1124" s="2"/>
      <c r="B1124" s="85"/>
      <c r="C1124" s="88"/>
      <c r="D1124" s="88"/>
      <c r="E1124" s="88"/>
      <c r="F1124" s="88"/>
      <c r="H1124" s="6"/>
      <c r="I1124" s="2"/>
      <c r="J1124" s="7"/>
      <c r="K1124" s="8"/>
      <c r="L1124" s="8"/>
    </row>
    <row r="1125" spans="1:12" s="5" customFormat="1">
      <c r="A1125" s="2"/>
      <c r="B1125" s="85"/>
      <c r="C1125" s="88"/>
      <c r="D1125" s="88"/>
      <c r="E1125" s="88"/>
      <c r="F1125" s="88"/>
      <c r="H1125" s="6"/>
      <c r="I1125" s="2"/>
      <c r="J1125" s="7"/>
      <c r="K1125" s="8"/>
      <c r="L1125" s="8"/>
    </row>
    <row r="1126" spans="1:12" s="5" customFormat="1">
      <c r="A1126" s="2"/>
      <c r="B1126" s="2"/>
      <c r="C1126" s="6"/>
      <c r="D1126" s="92"/>
      <c r="E1126" s="92"/>
      <c r="F1126" s="92"/>
      <c r="H1126" s="6"/>
      <c r="I1126" s="2"/>
      <c r="J1126" s="7"/>
      <c r="K1126" s="8"/>
      <c r="L1126" s="8"/>
    </row>
    <row r="1127" spans="1:12" s="5" customFormat="1">
      <c r="A1127" s="2"/>
      <c r="B1127" s="2"/>
      <c r="C1127" s="6"/>
      <c r="D1127" s="92"/>
      <c r="E1127" s="92"/>
      <c r="F1127" s="92"/>
      <c r="H1127" s="6"/>
      <c r="I1127" s="2"/>
      <c r="J1127" s="7"/>
      <c r="K1127" s="8"/>
      <c r="L1127" s="8"/>
    </row>
    <row r="1128" spans="1:12" s="5" customFormat="1">
      <c r="A1128" s="2"/>
      <c r="B1128" s="2"/>
      <c r="C1128" s="6"/>
      <c r="D1128" s="92"/>
      <c r="E1128" s="92"/>
      <c r="F1128" s="92"/>
      <c r="H1128" s="6"/>
      <c r="I1128" s="2"/>
      <c r="J1128" s="7"/>
      <c r="K1128" s="8"/>
      <c r="L1128" s="8"/>
    </row>
    <row r="1129" spans="1:12" s="5" customFormat="1">
      <c r="A1129" s="2"/>
      <c r="B1129" s="2"/>
      <c r="C1129" s="6"/>
      <c r="D1129" s="92"/>
      <c r="E1129" s="92"/>
      <c r="F1129" s="92"/>
      <c r="H1129" s="6"/>
      <c r="I1129" s="2"/>
      <c r="J1129" s="7"/>
      <c r="K1129" s="8"/>
      <c r="L1129" s="8"/>
    </row>
    <row r="1130" spans="1:12" s="5" customFormat="1">
      <c r="A1130" s="2"/>
      <c r="B1130" s="29"/>
      <c r="C1130" s="96"/>
      <c r="D1130" s="97"/>
      <c r="E1130" s="97"/>
      <c r="F1130" s="97"/>
      <c r="H1130" s="6"/>
      <c r="I1130" s="2"/>
      <c r="J1130" s="7"/>
      <c r="K1130" s="8"/>
      <c r="L1130" s="8"/>
    </row>
    <row r="1131" spans="1:12" s="5" customFormat="1">
      <c r="A1131" s="2"/>
      <c r="B1131" s="2"/>
      <c r="C1131" s="6"/>
      <c r="D1131" s="92"/>
      <c r="E1131" s="92"/>
      <c r="F1131" s="92"/>
      <c r="H1131" s="6"/>
      <c r="I1131" s="2"/>
      <c r="J1131" s="7"/>
      <c r="K1131" s="8"/>
      <c r="L1131" s="8"/>
    </row>
    <row r="1132" spans="1:12" s="5" customFormat="1">
      <c r="A1132" s="2"/>
      <c r="B1132" s="98"/>
      <c r="C1132" s="99"/>
      <c r="D1132" s="100"/>
      <c r="E1132" s="100"/>
      <c r="F1132" s="100"/>
      <c r="H1132" s="6"/>
      <c r="I1132" s="2"/>
      <c r="J1132" s="7"/>
      <c r="K1132" s="8"/>
      <c r="L1132" s="8"/>
    </row>
    <row r="1133" spans="1:12" s="5" customFormat="1">
      <c r="A1133" s="2"/>
      <c r="B1133" s="2"/>
      <c r="C1133" s="6"/>
      <c r="D1133" s="92"/>
      <c r="E1133" s="92"/>
      <c r="F1133" s="92"/>
      <c r="H1133" s="6"/>
      <c r="I1133" s="2"/>
      <c r="J1133" s="7"/>
      <c r="K1133" s="8"/>
      <c r="L1133" s="8"/>
    </row>
    <row r="1134" spans="1:12" s="5" customFormat="1">
      <c r="A1134" s="2"/>
      <c r="B1134" s="2"/>
      <c r="C1134" s="6"/>
      <c r="D1134" s="92"/>
      <c r="E1134" s="92"/>
      <c r="F1134" s="92"/>
      <c r="H1134" s="6"/>
      <c r="I1134" s="2"/>
      <c r="J1134" s="7"/>
      <c r="K1134" s="8"/>
      <c r="L1134" s="8"/>
    </row>
    <row r="1135" spans="1:12" s="5" customFormat="1">
      <c r="A1135" s="2"/>
      <c r="B1135" s="2"/>
      <c r="C1135" s="6"/>
      <c r="D1135" s="92"/>
      <c r="E1135" s="92"/>
      <c r="F1135" s="92"/>
      <c r="H1135" s="6"/>
      <c r="I1135" s="2"/>
      <c r="J1135" s="7"/>
      <c r="K1135" s="8"/>
      <c r="L1135" s="8"/>
    </row>
    <row r="1136" spans="1:12" s="5" customFormat="1">
      <c r="A1136" s="2"/>
      <c r="B1136" s="29"/>
      <c r="C1136" s="96"/>
      <c r="D1136" s="97"/>
      <c r="E1136" s="97"/>
      <c r="F1136" s="97"/>
      <c r="H1136" s="6"/>
      <c r="I1136" s="2"/>
      <c r="J1136" s="7"/>
      <c r="K1136" s="8"/>
      <c r="L1136" s="8"/>
    </row>
    <row r="1137" spans="1:12" s="5" customFormat="1">
      <c r="A1137" s="2"/>
      <c r="B1137" s="2"/>
      <c r="C1137" s="6"/>
      <c r="D1137" s="92"/>
      <c r="E1137" s="92"/>
      <c r="F1137" s="92"/>
      <c r="H1137" s="6"/>
      <c r="I1137" s="2"/>
      <c r="J1137" s="7"/>
      <c r="K1137" s="8"/>
      <c r="L1137" s="8"/>
    </row>
    <row r="1138" spans="1:12" s="5" customFormat="1">
      <c r="A1138" s="2"/>
      <c r="B1138" s="93"/>
      <c r="C1138" s="94"/>
      <c r="D1138" s="92"/>
      <c r="E1138" s="92"/>
      <c r="F1138" s="92"/>
      <c r="H1138" s="6"/>
      <c r="I1138" s="2"/>
      <c r="J1138" s="7"/>
      <c r="K1138" s="8"/>
      <c r="L1138" s="8"/>
    </row>
    <row r="1139" spans="1:12" s="5" customFormat="1">
      <c r="A1139" s="2"/>
      <c r="B1139" s="91"/>
      <c r="C1139" s="101"/>
      <c r="D1139" s="92"/>
      <c r="E1139" s="92"/>
      <c r="F1139" s="92"/>
      <c r="H1139" s="6"/>
      <c r="I1139" s="2"/>
      <c r="J1139" s="7"/>
      <c r="K1139" s="8"/>
      <c r="L1139" s="8"/>
    </row>
    <row r="1140" spans="1:12" s="5" customFormat="1">
      <c r="A1140" s="2"/>
      <c r="B1140" s="29"/>
      <c r="C1140" s="96"/>
      <c r="D1140" s="97"/>
      <c r="E1140" s="97"/>
      <c r="F1140" s="97"/>
      <c r="H1140" s="6"/>
      <c r="I1140" s="2"/>
      <c r="J1140" s="7"/>
      <c r="K1140" s="8"/>
      <c r="L1140" s="8"/>
    </row>
    <row r="1141" spans="1:12" s="5" customFormat="1">
      <c r="A1141" s="2"/>
      <c r="B1141" s="29"/>
      <c r="C1141" s="96"/>
      <c r="D1141" s="97"/>
      <c r="E1141" s="97"/>
      <c r="F1141" s="97"/>
      <c r="H1141" s="6"/>
      <c r="I1141" s="2"/>
      <c r="J1141" s="7"/>
      <c r="K1141" s="8"/>
      <c r="L1141" s="8"/>
    </row>
    <row r="1142" spans="1:12" s="5" customFormat="1">
      <c r="A1142" s="2"/>
      <c r="B1142" s="29"/>
      <c r="C1142" s="96"/>
      <c r="D1142" s="97"/>
      <c r="E1142" s="97"/>
      <c r="F1142" s="97"/>
      <c r="H1142" s="6"/>
      <c r="I1142" s="2"/>
      <c r="J1142" s="7"/>
      <c r="K1142" s="8"/>
      <c r="L1142" s="8"/>
    </row>
    <row r="1143" spans="1:12" s="5" customFormat="1">
      <c r="A1143" s="2"/>
      <c r="B1143" s="2"/>
      <c r="C1143" s="6"/>
      <c r="D1143" s="92"/>
      <c r="E1143" s="92"/>
      <c r="F1143" s="92"/>
      <c r="H1143" s="6"/>
      <c r="I1143" s="2"/>
      <c r="J1143" s="7"/>
      <c r="K1143" s="8"/>
      <c r="L1143" s="8"/>
    </row>
    <row r="1144" spans="1:12" s="5" customFormat="1">
      <c r="A1144" s="2"/>
      <c r="B1144" s="93"/>
      <c r="C1144" s="94"/>
      <c r="D1144" s="92"/>
      <c r="E1144" s="92"/>
      <c r="F1144" s="92"/>
      <c r="H1144" s="6"/>
      <c r="I1144" s="2"/>
      <c r="J1144" s="7"/>
      <c r="K1144" s="8"/>
      <c r="L1144" s="8"/>
    </row>
    <row r="1145" spans="1:12" s="5" customFormat="1">
      <c r="A1145" s="2"/>
      <c r="B1145" s="29"/>
      <c r="C1145" s="96"/>
      <c r="D1145" s="97"/>
      <c r="E1145" s="97"/>
      <c r="F1145" s="97"/>
      <c r="H1145" s="6"/>
      <c r="I1145" s="2"/>
      <c r="J1145" s="7"/>
      <c r="K1145" s="8"/>
      <c r="L1145" s="8"/>
    </row>
    <row r="1146" spans="1:12" s="5" customFormat="1">
      <c r="A1146" s="2"/>
      <c r="B1146" s="93"/>
      <c r="C1146" s="99"/>
      <c r="D1146" s="100"/>
      <c r="E1146" s="100"/>
      <c r="F1146" s="100"/>
      <c r="H1146" s="6"/>
      <c r="I1146" s="2"/>
      <c r="J1146" s="7"/>
      <c r="K1146" s="8"/>
      <c r="L1146" s="8"/>
    </row>
    <row r="1147" spans="1:12" s="5" customFormat="1">
      <c r="A1147" s="2"/>
      <c r="B1147" s="93"/>
      <c r="C1147" s="99"/>
      <c r="D1147" s="100"/>
      <c r="E1147" s="100"/>
      <c r="F1147" s="100"/>
      <c r="H1147" s="6"/>
      <c r="I1147" s="2"/>
      <c r="J1147" s="7"/>
      <c r="K1147" s="8"/>
      <c r="L1147" s="8"/>
    </row>
    <row r="1148" spans="1:12" s="5" customFormat="1">
      <c r="A1148" s="2"/>
      <c r="B1148" s="98"/>
      <c r="C1148" s="6"/>
      <c r="D1148" s="92"/>
      <c r="E1148" s="92"/>
      <c r="F1148" s="92"/>
      <c r="H1148" s="6"/>
      <c r="I1148" s="2"/>
      <c r="J1148" s="7"/>
      <c r="K1148" s="8"/>
      <c r="L1148" s="8"/>
    </row>
    <row r="1149" spans="1:12" s="5" customFormat="1">
      <c r="A1149" s="2"/>
      <c r="B1149" s="2"/>
      <c r="C1149" s="99"/>
      <c r="D1149" s="100"/>
      <c r="E1149" s="100"/>
      <c r="F1149" s="100"/>
      <c r="H1149" s="6"/>
      <c r="I1149" s="2"/>
      <c r="J1149" s="7"/>
      <c r="K1149" s="8"/>
      <c r="L1149" s="8"/>
    </row>
    <row r="1150" spans="1:12" s="5" customFormat="1">
      <c r="A1150" s="2"/>
      <c r="B1150" s="98"/>
      <c r="C1150" s="94"/>
      <c r="D1150" s="92"/>
      <c r="E1150" s="92"/>
      <c r="F1150" s="92"/>
      <c r="H1150" s="6"/>
      <c r="I1150" s="2"/>
      <c r="J1150" s="7"/>
      <c r="K1150" s="8"/>
      <c r="L1150" s="8"/>
    </row>
    <row r="1151" spans="1:12" s="5" customFormat="1">
      <c r="A1151" s="2"/>
      <c r="B1151" s="93"/>
      <c r="C1151" s="6"/>
      <c r="D1151" s="92"/>
      <c r="E1151" s="92"/>
      <c r="F1151" s="92"/>
      <c r="H1151" s="6"/>
      <c r="I1151" s="2"/>
      <c r="J1151" s="7"/>
      <c r="K1151" s="8"/>
      <c r="L1151" s="8"/>
    </row>
    <row r="1152" spans="1:12" s="5" customFormat="1">
      <c r="A1152" s="2"/>
      <c r="B1152" s="2"/>
      <c r="C1152" s="94"/>
      <c r="D1152" s="92"/>
      <c r="E1152" s="92"/>
      <c r="F1152" s="92"/>
      <c r="H1152" s="6"/>
      <c r="I1152" s="2"/>
      <c r="J1152" s="7"/>
      <c r="K1152" s="8"/>
      <c r="L1152" s="8"/>
    </row>
    <row r="1153" spans="1:12" s="5" customFormat="1">
      <c r="A1153" s="2"/>
      <c r="B1153" s="93"/>
      <c r="C1153" s="6"/>
      <c r="D1153" s="92"/>
      <c r="E1153" s="92"/>
      <c r="F1153" s="92"/>
      <c r="H1153" s="6"/>
      <c r="I1153" s="2"/>
      <c r="J1153" s="7"/>
      <c r="K1153" s="8"/>
      <c r="L1153" s="8"/>
    </row>
    <row r="1154" spans="1:12" s="5" customFormat="1">
      <c r="A1154" s="2"/>
      <c r="B1154" s="2"/>
      <c r="C1154" s="6"/>
      <c r="D1154" s="92"/>
      <c r="E1154" s="92"/>
      <c r="F1154" s="92"/>
      <c r="H1154" s="6"/>
      <c r="I1154" s="2"/>
      <c r="J1154" s="7"/>
      <c r="K1154" s="8"/>
      <c r="L1154" s="8"/>
    </row>
    <row r="1155" spans="1:12" s="5" customFormat="1">
      <c r="A1155" s="2"/>
      <c r="B1155" s="2"/>
      <c r="C1155" s="6"/>
      <c r="D1155" s="92"/>
      <c r="E1155" s="92"/>
      <c r="F1155" s="92"/>
      <c r="H1155" s="6"/>
      <c r="I1155" s="2"/>
      <c r="J1155" s="7"/>
      <c r="K1155" s="8"/>
      <c r="L1155" s="8"/>
    </row>
    <row r="1156" spans="1:12" s="5" customFormat="1">
      <c r="A1156" s="2"/>
      <c r="B1156" s="4"/>
      <c r="C1156" s="6"/>
      <c r="D1156" s="92"/>
      <c r="E1156" s="92"/>
      <c r="F1156" s="92"/>
      <c r="H1156" s="6"/>
      <c r="I1156" s="2"/>
      <c r="J1156" s="7"/>
      <c r="K1156" s="8"/>
      <c r="L1156" s="8"/>
    </row>
    <row r="1157" spans="1:12" s="5" customFormat="1">
      <c r="A1157" s="2"/>
      <c r="B1157" s="2"/>
      <c r="C1157" s="93"/>
      <c r="D1157" s="92"/>
      <c r="E1157" s="92"/>
      <c r="F1157" s="92"/>
      <c r="H1157" s="6"/>
      <c r="I1157" s="2"/>
      <c r="J1157" s="7"/>
      <c r="K1157" s="8"/>
      <c r="L1157" s="8"/>
    </row>
    <row r="1158" spans="1:12" s="5" customFormat="1">
      <c r="A1158" s="2"/>
      <c r="B1158" s="2"/>
      <c r="C1158" s="93"/>
      <c r="D1158" s="92"/>
      <c r="E1158" s="92"/>
      <c r="F1158" s="92"/>
      <c r="H1158" s="6"/>
      <c r="I1158" s="2"/>
      <c r="J1158" s="7"/>
      <c r="K1158" s="8"/>
      <c r="L1158" s="8"/>
    </row>
    <row r="1159" spans="1:12" s="5" customFormat="1">
      <c r="A1159" s="2"/>
      <c r="B1159" s="2"/>
      <c r="C1159" s="93"/>
      <c r="D1159" s="92"/>
      <c r="E1159" s="92"/>
      <c r="F1159" s="92"/>
      <c r="H1159" s="6"/>
      <c r="I1159" s="2"/>
      <c r="J1159" s="7"/>
      <c r="K1159" s="8"/>
      <c r="L1159" s="8"/>
    </row>
    <row r="1160" spans="1:12" s="5" customFormat="1">
      <c r="A1160" s="1"/>
      <c r="B1160" s="2"/>
      <c r="C1160" s="93"/>
      <c r="D1160" s="92"/>
      <c r="E1160" s="92"/>
      <c r="F1160" s="92"/>
      <c r="H1160" s="6"/>
      <c r="I1160" s="2"/>
      <c r="J1160" s="7"/>
      <c r="K1160" s="8"/>
      <c r="L1160" s="8"/>
    </row>
    <row r="1161" spans="1:12" s="5" customFormat="1">
      <c r="A1161" s="1"/>
      <c r="B1161" s="2"/>
      <c r="C1161" s="93"/>
      <c r="D1161" s="92"/>
      <c r="E1161" s="92"/>
      <c r="F1161" s="92"/>
      <c r="H1161" s="6"/>
      <c r="I1161" s="2"/>
      <c r="J1161" s="7"/>
      <c r="K1161" s="8"/>
      <c r="L1161" s="8"/>
    </row>
    <row r="1162" spans="1:12" s="5" customFormat="1">
      <c r="A1162" s="1"/>
      <c r="B1162" s="200"/>
      <c r="C1162" s="200"/>
      <c r="D1162" s="200"/>
      <c r="E1162" s="84"/>
      <c r="F1162" s="84"/>
      <c r="H1162" s="6"/>
      <c r="I1162" s="2"/>
      <c r="J1162" s="7"/>
      <c r="K1162" s="8"/>
      <c r="L1162" s="8"/>
    </row>
    <row r="1163" spans="1:12" s="5" customFormat="1">
      <c r="A1163" s="1"/>
      <c r="B1163" s="199"/>
      <c r="C1163" s="199"/>
      <c r="D1163" s="199"/>
      <c r="E1163" s="85"/>
      <c r="F1163" s="85"/>
      <c r="H1163" s="6"/>
      <c r="I1163" s="2"/>
      <c r="J1163" s="7"/>
      <c r="K1163" s="8"/>
      <c r="L1163" s="8"/>
    </row>
    <row r="1164" spans="1:12" s="5" customFormat="1">
      <c r="A1164" s="1"/>
      <c r="B1164" s="86"/>
      <c r="C1164" s="87"/>
      <c r="D1164" s="86"/>
      <c r="E1164" s="86"/>
      <c r="F1164" s="86"/>
      <c r="H1164" s="6"/>
      <c r="I1164" s="2"/>
      <c r="J1164" s="7"/>
      <c r="K1164" s="8"/>
      <c r="L1164" s="8"/>
    </row>
    <row r="1165" spans="1:12">
      <c r="B1165" s="85"/>
      <c r="C1165" s="88"/>
      <c r="D1165" s="88"/>
      <c r="E1165" s="88"/>
      <c r="F1165" s="88"/>
    </row>
    <row r="1166" spans="1:12">
      <c r="B1166" s="85"/>
      <c r="C1166" s="88"/>
      <c r="D1166" s="88"/>
      <c r="E1166" s="88"/>
      <c r="F1166" s="88"/>
    </row>
    <row r="1205" spans="1:12">
      <c r="A1205" s="2"/>
      <c r="B1205" s="201"/>
      <c r="C1205" s="201"/>
      <c r="D1205" s="201"/>
      <c r="E1205" s="102"/>
      <c r="F1205" s="102"/>
    </row>
    <row r="1206" spans="1:12">
      <c r="A1206" s="2"/>
      <c r="B1206" s="102"/>
      <c r="C1206" s="102"/>
      <c r="D1206" s="102"/>
      <c r="E1206" s="102"/>
      <c r="F1206" s="102"/>
    </row>
    <row r="1207" spans="1:12">
      <c r="A1207" s="2"/>
      <c r="B1207" s="103"/>
      <c r="C1207" s="104"/>
      <c r="D1207" s="103"/>
      <c r="E1207" s="103"/>
      <c r="F1207" s="103"/>
    </row>
    <row r="1208" spans="1:12">
      <c r="A1208" s="2"/>
      <c r="B1208" s="85"/>
      <c r="C1208" s="88"/>
      <c r="D1208" s="88"/>
      <c r="E1208" s="88"/>
      <c r="F1208" s="88"/>
    </row>
    <row r="1209" spans="1:12">
      <c r="A1209" s="2"/>
      <c r="B1209" s="102"/>
    </row>
    <row r="1210" spans="1:12" s="5" customFormat="1">
      <c r="A1210" s="2"/>
      <c r="B1210" s="2"/>
      <c r="C1210" s="105"/>
      <c r="D1210" s="106"/>
      <c r="E1210" s="106"/>
      <c r="F1210" s="106"/>
      <c r="H1210" s="6"/>
      <c r="I1210" s="2"/>
      <c r="J1210" s="7"/>
      <c r="K1210" s="8"/>
      <c r="L1210" s="8"/>
    </row>
    <row r="1211" spans="1:12" s="5" customFormat="1">
      <c r="A1211" s="2"/>
      <c r="B1211" s="29"/>
      <c r="C1211" s="107"/>
      <c r="D1211" s="108"/>
      <c r="E1211" s="108"/>
      <c r="F1211" s="108"/>
      <c r="H1211" s="6"/>
      <c r="I1211" s="2"/>
      <c r="J1211" s="7"/>
      <c r="K1211" s="8"/>
      <c r="L1211" s="8"/>
    </row>
    <row r="1212" spans="1:12" s="5" customFormat="1">
      <c r="A1212" s="2"/>
      <c r="B1212" s="29"/>
      <c r="C1212" s="89"/>
      <c r="D1212" s="95"/>
      <c r="E1212" s="95"/>
      <c r="F1212" s="95"/>
      <c r="H1212" s="6"/>
      <c r="I1212" s="2"/>
      <c r="J1212" s="7"/>
      <c r="K1212" s="8"/>
      <c r="L1212" s="8"/>
    </row>
    <row r="1213" spans="1:12" s="5" customFormat="1">
      <c r="A1213" s="2"/>
      <c r="B1213" s="29"/>
      <c r="C1213" s="6"/>
      <c r="D1213" s="92"/>
      <c r="E1213" s="92"/>
      <c r="F1213" s="92"/>
      <c r="H1213" s="6"/>
      <c r="I1213" s="2"/>
      <c r="J1213" s="7"/>
      <c r="K1213" s="8"/>
      <c r="L1213" s="8"/>
    </row>
    <row r="1214" spans="1:12" s="5" customFormat="1">
      <c r="A1214" s="2"/>
      <c r="B1214" s="2"/>
      <c r="C1214" s="89"/>
      <c r="D1214" s="95"/>
      <c r="E1214" s="95"/>
      <c r="F1214" s="95"/>
      <c r="H1214" s="6"/>
      <c r="I1214" s="2"/>
      <c r="J1214" s="7"/>
      <c r="K1214" s="8"/>
      <c r="L1214" s="8"/>
    </row>
    <row r="1215" spans="1:12" s="5" customFormat="1">
      <c r="A1215" s="2"/>
      <c r="B1215" s="67"/>
      <c r="C1215" s="6"/>
      <c r="D1215" s="92"/>
      <c r="E1215" s="92"/>
      <c r="F1215" s="92"/>
      <c r="H1215" s="6"/>
      <c r="I1215" s="2"/>
      <c r="J1215" s="7"/>
      <c r="K1215" s="8"/>
      <c r="L1215" s="8"/>
    </row>
    <row r="1216" spans="1:12" s="5" customFormat="1">
      <c r="A1216" s="2"/>
      <c r="B1216" s="29"/>
      <c r="C1216" s="6"/>
      <c r="D1216" s="92"/>
      <c r="E1216" s="92"/>
      <c r="F1216" s="92"/>
      <c r="H1216" s="6"/>
      <c r="I1216" s="2"/>
      <c r="J1216" s="7"/>
      <c r="K1216" s="8"/>
      <c r="L1216" s="8"/>
    </row>
    <row r="1217" spans="1:12" s="5" customFormat="1">
      <c r="A1217" s="2"/>
      <c r="B1217" s="2"/>
      <c r="C1217" s="6"/>
      <c r="D1217" s="92"/>
      <c r="E1217" s="92"/>
      <c r="F1217" s="92"/>
      <c r="H1217" s="6"/>
      <c r="I1217" s="2"/>
      <c r="J1217" s="7"/>
      <c r="K1217" s="8"/>
      <c r="L1217" s="8"/>
    </row>
    <row r="1218" spans="1:12" s="5" customFormat="1">
      <c r="A1218" s="2"/>
      <c r="B1218" s="29"/>
      <c r="C1218" s="109"/>
      <c r="D1218" s="92"/>
      <c r="E1218" s="92"/>
      <c r="F1218" s="92"/>
      <c r="H1218" s="6"/>
      <c r="I1218" s="2"/>
      <c r="J1218" s="7"/>
      <c r="K1218" s="8"/>
      <c r="L1218" s="8"/>
    </row>
    <row r="1219" spans="1:12" s="5" customFormat="1">
      <c r="A1219" s="2"/>
      <c r="B1219" s="29"/>
      <c r="C1219" s="6"/>
      <c r="D1219" s="92"/>
      <c r="E1219" s="92"/>
      <c r="F1219" s="92"/>
      <c r="H1219" s="6"/>
      <c r="I1219" s="2"/>
      <c r="J1219" s="7"/>
      <c r="K1219" s="8"/>
      <c r="L1219" s="8"/>
    </row>
    <row r="1220" spans="1:12" s="5" customFormat="1">
      <c r="A1220" s="2"/>
      <c r="B1220" s="2"/>
      <c r="C1220" s="6"/>
      <c r="D1220" s="92"/>
      <c r="E1220" s="92"/>
      <c r="F1220" s="92"/>
      <c r="H1220" s="6"/>
      <c r="I1220" s="2"/>
      <c r="J1220" s="7"/>
      <c r="K1220" s="8"/>
      <c r="L1220" s="8"/>
    </row>
    <row r="1221" spans="1:12" s="5" customFormat="1">
      <c r="A1221" s="2"/>
      <c r="B1221" s="2"/>
      <c r="C1221" s="6"/>
      <c r="D1221" s="92"/>
      <c r="E1221" s="92"/>
      <c r="F1221" s="92"/>
      <c r="H1221" s="6"/>
      <c r="I1221" s="2"/>
      <c r="J1221" s="7"/>
      <c r="K1221" s="8"/>
      <c r="L1221" s="8"/>
    </row>
    <row r="1222" spans="1:12" s="5" customFormat="1">
      <c r="A1222" s="2"/>
      <c r="B1222" s="29"/>
      <c r="C1222" s="6"/>
      <c r="D1222" s="92"/>
      <c r="E1222" s="92"/>
      <c r="F1222" s="92"/>
      <c r="H1222" s="6"/>
      <c r="I1222" s="2"/>
      <c r="J1222" s="7"/>
      <c r="K1222" s="8"/>
      <c r="L1222" s="8"/>
    </row>
    <row r="1223" spans="1:12" s="5" customFormat="1">
      <c r="A1223" s="2"/>
      <c r="B1223" s="29"/>
      <c r="C1223" s="96"/>
      <c r="D1223" s="97"/>
      <c r="E1223" s="97"/>
      <c r="F1223" s="97"/>
      <c r="H1223" s="6"/>
      <c r="I1223" s="2"/>
      <c r="J1223" s="7"/>
      <c r="K1223" s="8"/>
      <c r="L1223" s="8"/>
    </row>
    <row r="1224" spans="1:12" s="5" customFormat="1">
      <c r="A1224" s="2"/>
      <c r="B1224" s="2"/>
      <c r="C1224" s="96"/>
      <c r="D1224" s="97"/>
      <c r="E1224" s="97"/>
      <c r="F1224" s="97"/>
      <c r="H1224" s="6"/>
      <c r="I1224" s="2"/>
      <c r="J1224" s="7"/>
      <c r="K1224" s="8"/>
      <c r="L1224" s="8"/>
    </row>
    <row r="1225" spans="1:12" s="5" customFormat="1">
      <c r="A1225" s="2"/>
      <c r="B1225" s="29"/>
      <c r="C1225" s="6"/>
      <c r="D1225" s="92"/>
      <c r="E1225" s="92"/>
      <c r="F1225" s="92"/>
      <c r="H1225" s="6"/>
      <c r="I1225" s="2"/>
      <c r="J1225" s="7"/>
      <c r="K1225" s="8"/>
      <c r="L1225" s="8"/>
    </row>
    <row r="1226" spans="1:12" s="5" customFormat="1">
      <c r="A1226" s="2"/>
      <c r="B1226" s="2"/>
      <c r="C1226" s="6"/>
      <c r="D1226" s="92"/>
      <c r="E1226" s="92"/>
      <c r="F1226" s="92"/>
      <c r="H1226" s="6"/>
      <c r="I1226" s="2"/>
      <c r="J1226" s="7"/>
      <c r="K1226" s="8"/>
      <c r="L1226" s="8"/>
    </row>
    <row r="1227" spans="1:12" s="5" customFormat="1">
      <c r="A1227" s="2"/>
      <c r="B1227" s="29"/>
      <c r="C1227" s="6"/>
      <c r="D1227" s="92"/>
      <c r="E1227" s="92"/>
      <c r="F1227" s="92"/>
      <c r="H1227" s="6"/>
      <c r="I1227" s="2"/>
      <c r="J1227" s="7"/>
      <c r="K1227" s="8"/>
      <c r="L1227" s="8"/>
    </row>
    <row r="1228" spans="1:12" s="5" customFormat="1">
      <c r="A1228" s="2"/>
      <c r="B1228" s="29"/>
      <c r="C1228" s="96"/>
      <c r="D1228" s="97"/>
      <c r="E1228" s="97"/>
      <c r="F1228" s="97"/>
      <c r="H1228" s="6"/>
      <c r="I1228" s="2"/>
      <c r="J1228" s="7"/>
      <c r="K1228" s="8"/>
      <c r="L1228" s="8"/>
    </row>
    <row r="1229" spans="1:12" s="5" customFormat="1">
      <c r="A1229" s="2"/>
      <c r="B1229" s="2"/>
      <c r="C1229" s="6"/>
      <c r="D1229" s="92"/>
      <c r="E1229" s="92"/>
      <c r="F1229" s="92"/>
      <c r="H1229" s="6"/>
      <c r="I1229" s="2"/>
      <c r="J1229" s="7"/>
      <c r="K1229" s="8"/>
      <c r="L1229" s="8"/>
    </row>
    <row r="1230" spans="1:12" s="5" customFormat="1">
      <c r="A1230" s="2"/>
      <c r="B1230" s="2"/>
      <c r="C1230" s="6"/>
      <c r="D1230" s="92"/>
      <c r="E1230" s="92"/>
      <c r="F1230" s="92"/>
      <c r="H1230" s="6"/>
      <c r="I1230" s="2"/>
      <c r="J1230" s="7"/>
      <c r="K1230" s="8"/>
      <c r="L1230" s="8"/>
    </row>
    <row r="1231" spans="1:12" s="5" customFormat="1">
      <c r="A1231" s="2"/>
      <c r="B1231" s="67"/>
      <c r="C1231" s="6"/>
      <c r="D1231" s="92"/>
      <c r="E1231" s="92"/>
      <c r="F1231" s="92"/>
      <c r="H1231" s="6"/>
      <c r="I1231" s="2"/>
      <c r="J1231" s="7"/>
      <c r="K1231" s="8"/>
      <c r="L1231" s="8"/>
    </row>
    <row r="1232" spans="1:12" s="5" customFormat="1">
      <c r="A1232" s="2"/>
      <c r="B1232" s="29"/>
      <c r="C1232" s="6"/>
      <c r="D1232" s="92"/>
      <c r="E1232" s="92"/>
      <c r="F1232" s="92"/>
      <c r="H1232" s="6"/>
      <c r="I1232" s="2"/>
      <c r="J1232" s="7"/>
      <c r="K1232" s="8"/>
      <c r="L1232" s="8"/>
    </row>
    <row r="1233" spans="1:12" s="5" customFormat="1">
      <c r="A1233" s="2"/>
      <c r="B1233" s="2"/>
      <c r="C1233" s="6"/>
      <c r="D1233" s="92"/>
      <c r="E1233" s="92"/>
      <c r="F1233" s="92"/>
      <c r="H1233" s="6"/>
      <c r="I1233" s="2"/>
      <c r="J1233" s="7"/>
      <c r="K1233" s="8"/>
      <c r="L1233" s="8"/>
    </row>
    <row r="1234" spans="1:12" s="5" customFormat="1" ht="13.5" customHeight="1">
      <c r="A1234" s="2"/>
      <c r="B1234" s="29"/>
      <c r="C1234" s="96"/>
      <c r="D1234" s="97"/>
      <c r="E1234" s="97"/>
      <c r="F1234" s="97"/>
      <c r="H1234" s="6"/>
      <c r="I1234" s="2"/>
      <c r="J1234" s="7"/>
      <c r="K1234" s="8"/>
      <c r="L1234" s="8"/>
    </row>
    <row r="1235" spans="1:12" s="5" customFormat="1">
      <c r="A1235" s="2"/>
      <c r="B1235" s="29"/>
      <c r="C1235" s="6"/>
      <c r="D1235" s="92"/>
      <c r="E1235" s="92"/>
      <c r="F1235" s="92"/>
      <c r="H1235" s="6"/>
      <c r="I1235" s="2"/>
      <c r="J1235" s="7"/>
      <c r="K1235" s="8"/>
      <c r="L1235" s="8"/>
    </row>
    <row r="1236" spans="1:12" s="5" customFormat="1">
      <c r="A1236" s="2"/>
      <c r="B1236" s="29"/>
      <c r="C1236" s="6"/>
      <c r="D1236" s="92"/>
      <c r="E1236" s="92"/>
      <c r="F1236" s="92"/>
      <c r="H1236" s="6"/>
      <c r="I1236" s="2"/>
      <c r="J1236" s="7"/>
      <c r="K1236" s="8"/>
      <c r="L1236" s="8"/>
    </row>
    <row r="1237" spans="1:12" s="5" customFormat="1">
      <c r="A1237" s="1"/>
      <c r="B1237" s="2"/>
      <c r="C1237" s="1"/>
      <c r="D1237" s="1"/>
      <c r="E1237" s="1"/>
      <c r="F1237" s="1"/>
      <c r="H1237" s="6"/>
      <c r="I1237" s="2"/>
      <c r="J1237" s="7"/>
      <c r="K1237" s="8"/>
      <c r="L1237" s="8"/>
    </row>
    <row r="1238" spans="1:12" s="5" customFormat="1">
      <c r="A1238" s="2"/>
      <c r="B1238" s="202"/>
      <c r="C1238" s="202"/>
      <c r="D1238" s="202"/>
      <c r="E1238" s="110"/>
      <c r="F1238" s="110"/>
      <c r="H1238" s="6"/>
      <c r="I1238" s="2"/>
      <c r="J1238" s="7"/>
      <c r="K1238" s="8"/>
      <c r="L1238" s="8"/>
    </row>
    <row r="1239" spans="1:12" s="5" customFormat="1">
      <c r="A1239" s="2"/>
      <c r="B1239" s="71"/>
      <c r="C1239" s="110"/>
      <c r="D1239" s="110"/>
      <c r="E1239" s="110"/>
      <c r="F1239" s="110"/>
      <c r="H1239" s="6"/>
      <c r="I1239" s="2"/>
      <c r="J1239" s="7"/>
      <c r="K1239" s="8"/>
      <c r="L1239" s="8"/>
    </row>
    <row r="1240" spans="1:12" s="5" customFormat="1">
      <c r="A1240" s="2"/>
      <c r="B1240" s="71"/>
      <c r="C1240" s="110"/>
      <c r="D1240" s="110"/>
      <c r="E1240" s="110"/>
      <c r="F1240" s="110"/>
      <c r="H1240" s="6"/>
      <c r="I1240" s="2"/>
      <c r="J1240" s="7"/>
      <c r="K1240" s="8"/>
      <c r="L1240" s="8"/>
    </row>
    <row r="1241" spans="1:12" s="5" customFormat="1">
      <c r="A1241" s="2"/>
      <c r="B1241" s="71"/>
      <c r="C1241" s="110"/>
      <c r="D1241" s="110"/>
      <c r="E1241" s="110"/>
      <c r="F1241" s="110"/>
      <c r="H1241" s="6"/>
      <c r="I1241" s="2"/>
      <c r="J1241" s="7"/>
      <c r="K1241" s="8"/>
      <c r="L1241" s="8"/>
    </row>
    <row r="1242" spans="1:12">
      <c r="A1242" s="2"/>
      <c r="B1242" s="71"/>
      <c r="C1242" s="110"/>
      <c r="D1242" s="110"/>
      <c r="E1242" s="110"/>
      <c r="F1242" s="110"/>
    </row>
    <row r="1243" spans="1:12" s="5" customFormat="1">
      <c r="A1243" s="2"/>
      <c r="B1243" s="71"/>
      <c r="C1243" s="110"/>
      <c r="D1243" s="110"/>
      <c r="E1243" s="110"/>
      <c r="F1243" s="110"/>
      <c r="H1243" s="6"/>
      <c r="I1243" s="2"/>
      <c r="J1243" s="7"/>
      <c r="K1243" s="8"/>
      <c r="L1243" s="8"/>
    </row>
    <row r="1244" spans="1:12" s="5" customFormat="1">
      <c r="A1244" s="2"/>
      <c r="B1244" s="71"/>
      <c r="C1244" s="110"/>
      <c r="D1244" s="110"/>
      <c r="E1244" s="110"/>
      <c r="F1244" s="110"/>
      <c r="H1244" s="6"/>
      <c r="I1244" s="2"/>
      <c r="J1244" s="7"/>
      <c r="K1244" s="8"/>
      <c r="L1244" s="8"/>
    </row>
    <row r="1245" spans="1:12" s="5" customFormat="1">
      <c r="A1245" s="2"/>
      <c r="B1245" s="71"/>
      <c r="C1245" s="110"/>
      <c r="D1245" s="110"/>
      <c r="E1245" s="110"/>
      <c r="F1245" s="110"/>
      <c r="H1245" s="6"/>
      <c r="I1245" s="2"/>
      <c r="J1245" s="7"/>
      <c r="K1245" s="8"/>
      <c r="L1245" s="8"/>
    </row>
    <row r="1246" spans="1:12" s="5" customFormat="1">
      <c r="A1246" s="2"/>
      <c r="B1246" s="201"/>
      <c r="C1246" s="201"/>
      <c r="D1246" s="201"/>
      <c r="E1246" s="102"/>
      <c r="F1246" s="102"/>
      <c r="H1246" s="6"/>
      <c r="I1246" s="2"/>
      <c r="J1246" s="7"/>
      <c r="K1246" s="8"/>
      <c r="L1246" s="8"/>
    </row>
    <row r="1247" spans="1:12" s="5" customFormat="1">
      <c r="A1247" s="2"/>
      <c r="B1247" s="102"/>
      <c r="C1247" s="102"/>
      <c r="D1247" s="102"/>
      <c r="E1247" s="102"/>
      <c r="F1247" s="102"/>
      <c r="H1247" s="6"/>
      <c r="I1247" s="2"/>
      <c r="J1247" s="7"/>
      <c r="K1247" s="8"/>
      <c r="L1247" s="8"/>
    </row>
    <row r="1248" spans="1:12" s="5" customFormat="1">
      <c r="A1248" s="2"/>
      <c r="B1248" s="103"/>
      <c r="C1248" s="104"/>
      <c r="D1248" s="103"/>
      <c r="E1248" s="103"/>
      <c r="F1248" s="103"/>
      <c r="H1248" s="6"/>
      <c r="I1248" s="2"/>
      <c r="J1248" s="7"/>
      <c r="K1248" s="8"/>
      <c r="L1248" s="8"/>
    </row>
    <row r="1249" spans="1:12" s="5" customFormat="1">
      <c r="A1249" s="2"/>
      <c r="B1249" s="85"/>
      <c r="C1249" s="88"/>
      <c r="D1249" s="88"/>
      <c r="E1249" s="88"/>
      <c r="F1249" s="88"/>
      <c r="H1249" s="6"/>
      <c r="I1249" s="2"/>
      <c r="J1249" s="7"/>
      <c r="K1249" s="8"/>
      <c r="L1249" s="8"/>
    </row>
    <row r="1250" spans="1:12" s="5" customFormat="1">
      <c r="A1250" s="2"/>
      <c r="B1250" s="102"/>
      <c r="C1250" s="1"/>
      <c r="D1250" s="1"/>
      <c r="E1250" s="1"/>
      <c r="F1250" s="1"/>
      <c r="H1250" s="6"/>
      <c r="I1250" s="2"/>
      <c r="J1250" s="7"/>
      <c r="K1250" s="8"/>
      <c r="L1250" s="8"/>
    </row>
    <row r="1251" spans="1:12" s="5" customFormat="1">
      <c r="A1251" s="2"/>
      <c r="B1251" s="111"/>
      <c r="C1251" s="112"/>
      <c r="D1251" s="112"/>
      <c r="E1251" s="112"/>
      <c r="F1251" s="112"/>
      <c r="H1251" s="6"/>
      <c r="I1251" s="2"/>
      <c r="J1251" s="7"/>
      <c r="K1251" s="8"/>
      <c r="L1251" s="8"/>
    </row>
    <row r="1252" spans="1:12" s="5" customFormat="1">
      <c r="A1252" s="2"/>
      <c r="B1252" s="111"/>
      <c r="C1252" s="112"/>
      <c r="D1252" s="112"/>
      <c r="E1252" s="112"/>
      <c r="F1252" s="112"/>
      <c r="H1252" s="6"/>
      <c r="I1252" s="2"/>
      <c r="J1252" s="7"/>
      <c r="K1252" s="8"/>
      <c r="L1252" s="8"/>
    </row>
    <row r="1253" spans="1:12" s="5" customFormat="1">
      <c r="A1253" s="2"/>
      <c r="B1253" s="111"/>
      <c r="C1253" s="112"/>
      <c r="D1253" s="112"/>
      <c r="E1253" s="112"/>
      <c r="F1253" s="112"/>
      <c r="H1253" s="6"/>
      <c r="I1253" s="2"/>
      <c r="J1253" s="7"/>
      <c r="K1253" s="8"/>
      <c r="L1253" s="8"/>
    </row>
    <row r="1254" spans="1:12" s="5" customFormat="1">
      <c r="A1254" s="2"/>
      <c r="B1254" s="111"/>
      <c r="C1254" s="112"/>
      <c r="D1254" s="112"/>
      <c r="E1254" s="112"/>
      <c r="F1254" s="112"/>
      <c r="H1254" s="6"/>
      <c r="I1254" s="2"/>
      <c r="J1254" s="7"/>
      <c r="K1254" s="8"/>
      <c r="L1254" s="8"/>
    </row>
    <row r="1255" spans="1:12" s="5" customFormat="1">
      <c r="A1255" s="2"/>
      <c r="B1255" s="111"/>
      <c r="C1255" s="112"/>
      <c r="D1255" s="112"/>
      <c r="E1255" s="112"/>
      <c r="F1255" s="112"/>
      <c r="H1255" s="6"/>
      <c r="I1255" s="2"/>
      <c r="J1255" s="7"/>
      <c r="K1255" s="8"/>
      <c r="L1255" s="8"/>
    </row>
    <row r="1256" spans="1:12" s="5" customFormat="1">
      <c r="A1256" s="2"/>
      <c r="B1256" s="111"/>
      <c r="C1256" s="112"/>
      <c r="D1256" s="112"/>
      <c r="E1256" s="112"/>
      <c r="F1256" s="112"/>
      <c r="H1256" s="6"/>
      <c r="I1256" s="2"/>
      <c r="J1256" s="7"/>
      <c r="K1256" s="8"/>
      <c r="L1256" s="8"/>
    </row>
    <row r="1257" spans="1:12" s="5" customFormat="1">
      <c r="A1257" s="2"/>
      <c r="B1257" s="111"/>
      <c r="C1257" s="112"/>
      <c r="D1257" s="112"/>
      <c r="E1257" s="112"/>
      <c r="F1257" s="112"/>
      <c r="H1257" s="6"/>
      <c r="I1257" s="2"/>
      <c r="J1257" s="7"/>
      <c r="K1257" s="8"/>
      <c r="L1257" s="8"/>
    </row>
    <row r="1258" spans="1:12" s="5" customFormat="1">
      <c r="A1258" s="2"/>
      <c r="B1258" s="111"/>
      <c r="C1258" s="112"/>
      <c r="D1258" s="112"/>
      <c r="E1258" s="112"/>
      <c r="F1258" s="112"/>
      <c r="H1258" s="6"/>
      <c r="I1258" s="2"/>
      <c r="J1258" s="7"/>
      <c r="K1258" s="8"/>
      <c r="L1258" s="8"/>
    </row>
    <row r="1259" spans="1:12" s="5" customFormat="1">
      <c r="A1259" s="2"/>
      <c r="B1259" s="111"/>
      <c r="C1259" s="112"/>
      <c r="D1259" s="112"/>
      <c r="E1259" s="112"/>
      <c r="F1259" s="112"/>
      <c r="H1259" s="6"/>
      <c r="I1259" s="2"/>
      <c r="J1259" s="7"/>
      <c r="K1259" s="8"/>
      <c r="L1259" s="8"/>
    </row>
    <row r="1260" spans="1:12" s="5" customFormat="1">
      <c r="A1260" s="2"/>
      <c r="B1260" s="111"/>
      <c r="C1260" s="112"/>
      <c r="D1260" s="112"/>
      <c r="E1260" s="112"/>
      <c r="F1260" s="112"/>
      <c r="H1260" s="6"/>
      <c r="I1260" s="2"/>
      <c r="J1260" s="7"/>
      <c r="K1260" s="8"/>
      <c r="L1260" s="8"/>
    </row>
    <row r="1261" spans="1:12" s="5" customFormat="1">
      <c r="A1261" s="2"/>
      <c r="B1261" s="111"/>
      <c r="C1261" s="112"/>
      <c r="D1261" s="112"/>
      <c r="E1261" s="112"/>
      <c r="F1261" s="112"/>
      <c r="H1261" s="6"/>
      <c r="I1261" s="2"/>
      <c r="J1261" s="7"/>
      <c r="K1261" s="8"/>
      <c r="L1261" s="8"/>
    </row>
    <row r="1262" spans="1:12" s="5" customFormat="1">
      <c r="A1262" s="2"/>
      <c r="B1262" s="111"/>
      <c r="C1262" s="112"/>
      <c r="D1262" s="112"/>
      <c r="E1262" s="112"/>
      <c r="F1262" s="112"/>
      <c r="H1262" s="6"/>
      <c r="I1262" s="2"/>
      <c r="J1262" s="7"/>
      <c r="K1262" s="8"/>
      <c r="L1262" s="8"/>
    </row>
    <row r="1263" spans="1:12" s="5" customFormat="1">
      <c r="A1263" s="2"/>
      <c r="B1263" s="111"/>
      <c r="C1263" s="112"/>
      <c r="D1263" s="112"/>
      <c r="E1263" s="112"/>
      <c r="F1263" s="112"/>
      <c r="H1263" s="6"/>
      <c r="I1263" s="2"/>
      <c r="J1263" s="7"/>
      <c r="K1263" s="8"/>
      <c r="L1263" s="8"/>
    </row>
    <row r="1264" spans="1:12" s="5" customFormat="1">
      <c r="A1264" s="2"/>
      <c r="B1264" s="111"/>
      <c r="C1264" s="112"/>
      <c r="D1264" s="112"/>
      <c r="E1264" s="112"/>
      <c r="F1264" s="112"/>
      <c r="H1264" s="6"/>
      <c r="I1264" s="2"/>
      <c r="J1264" s="7"/>
      <c r="K1264" s="8"/>
      <c r="L1264" s="8"/>
    </row>
    <row r="1265" spans="1:12" s="5" customFormat="1">
      <c r="A1265" s="2"/>
      <c r="B1265" s="111"/>
      <c r="C1265" s="112"/>
      <c r="D1265" s="112"/>
      <c r="E1265" s="112"/>
      <c r="F1265" s="112"/>
      <c r="H1265" s="6"/>
      <c r="I1265" s="2"/>
      <c r="J1265" s="7"/>
      <c r="K1265" s="8"/>
      <c r="L1265" s="8"/>
    </row>
    <row r="1266" spans="1:12" s="5" customFormat="1">
      <c r="A1266" s="2"/>
      <c r="B1266" s="113"/>
      <c r="C1266" s="112"/>
      <c r="D1266" s="112"/>
      <c r="E1266" s="112"/>
      <c r="F1266" s="112"/>
      <c r="H1266" s="6"/>
      <c r="I1266" s="2"/>
      <c r="J1266" s="7"/>
      <c r="K1266" s="8"/>
      <c r="L1266" s="8"/>
    </row>
    <row r="1267" spans="1:12" s="5" customFormat="1">
      <c r="A1267" s="2"/>
      <c r="B1267" s="113"/>
      <c r="C1267" s="112"/>
      <c r="D1267" s="112"/>
      <c r="E1267" s="112"/>
      <c r="F1267" s="112"/>
      <c r="H1267" s="6"/>
      <c r="I1267" s="2"/>
      <c r="J1267" s="7"/>
      <c r="K1267" s="8"/>
      <c r="L1267" s="8"/>
    </row>
    <row r="1268" spans="1:12" s="5" customFormat="1">
      <c r="A1268" s="2"/>
      <c r="B1268" s="111"/>
      <c r="C1268" s="112"/>
      <c r="D1268" s="112"/>
      <c r="E1268" s="112"/>
      <c r="F1268" s="112"/>
      <c r="H1268" s="6"/>
      <c r="I1268" s="2"/>
      <c r="J1268" s="7"/>
      <c r="K1268" s="8"/>
      <c r="L1268" s="8"/>
    </row>
    <row r="1269" spans="1:12" s="5" customFormat="1">
      <c r="A1269" s="1"/>
      <c r="B1269" s="2"/>
      <c r="C1269" s="1"/>
      <c r="D1269" s="1"/>
      <c r="E1269" s="1"/>
      <c r="F1269" s="1"/>
      <c r="H1269" s="6"/>
      <c r="I1269" s="2"/>
      <c r="J1269" s="7"/>
      <c r="K1269" s="8"/>
      <c r="L1269" s="8"/>
    </row>
    <row r="1270" spans="1:12" s="5" customFormat="1">
      <c r="A1270" s="1"/>
      <c r="B1270" s="2"/>
      <c r="C1270" s="1"/>
      <c r="D1270" s="1"/>
      <c r="E1270" s="1"/>
      <c r="F1270" s="1"/>
      <c r="H1270" s="6"/>
      <c r="I1270" s="2"/>
      <c r="J1270" s="7"/>
      <c r="K1270" s="8"/>
      <c r="L1270" s="8"/>
    </row>
    <row r="1271" spans="1:12" s="5" customFormat="1">
      <c r="A1271" s="1"/>
      <c r="B1271" s="2"/>
      <c r="C1271" s="1"/>
      <c r="D1271" s="1"/>
      <c r="E1271" s="1"/>
      <c r="F1271" s="1"/>
      <c r="H1271" s="6"/>
      <c r="I1271" s="2"/>
      <c r="J1271" s="7"/>
      <c r="K1271" s="8"/>
      <c r="L1271" s="8"/>
    </row>
    <row r="1272" spans="1:12" s="5" customFormat="1">
      <c r="A1272" s="1"/>
      <c r="B1272" s="2"/>
      <c r="C1272" s="1"/>
      <c r="D1272" s="1"/>
      <c r="E1272" s="1"/>
      <c r="F1272" s="1"/>
      <c r="H1272" s="6"/>
      <c r="I1272" s="2"/>
      <c r="J1272" s="7"/>
      <c r="K1272" s="8"/>
      <c r="L1272" s="8"/>
    </row>
    <row r="1273" spans="1:12" s="5" customFormat="1">
      <c r="A1273" s="1"/>
      <c r="B1273" s="2"/>
      <c r="C1273" s="1"/>
      <c r="D1273" s="1"/>
      <c r="E1273" s="1"/>
      <c r="F1273" s="1"/>
      <c r="H1273" s="6"/>
      <c r="I1273" s="2"/>
      <c r="J1273" s="7"/>
      <c r="K1273" s="8"/>
      <c r="L1273" s="8"/>
    </row>
  </sheetData>
  <mergeCells count="10">
    <mergeCell ref="B1163:D1163"/>
    <mergeCell ref="B1205:D1205"/>
    <mergeCell ref="B1238:D1238"/>
    <mergeCell ref="B1246:D1246"/>
    <mergeCell ref="D145:D147"/>
    <mergeCell ref="K1029:L1029"/>
    <mergeCell ref="B1079:D1079"/>
    <mergeCell ref="B1114:D1114"/>
    <mergeCell ref="B1121:D1121"/>
    <mergeCell ref="B1162:D1162"/>
  </mergeCells>
  <pageMargins left="0.51181102362204722" right="0.11811023622047245" top="0.74803149606299213" bottom="0.74803149606299213" header="0.31496062992125984" footer="0.31496062992125984"/>
  <pageSetup scale="90" orientation="portrait" horizontalDpi="1200" verticalDpi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zoomScale="150" zoomScaleNormal="150" zoomScalePageLayoutView="150" workbookViewId="0">
      <selection activeCell="C5" sqref="C5:D47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645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23"/>
      <c r="D5" s="18"/>
      <c r="E5" s="123"/>
      <c r="F5" s="123"/>
      <c r="G5" s="124"/>
      <c r="H5" s="125"/>
      <c r="I5" s="126"/>
      <c r="J5" s="126"/>
    </row>
    <row r="6" spans="2:10" ht="20" customHeight="1">
      <c r="B6" s="134">
        <v>2</v>
      </c>
      <c r="C6" s="38"/>
      <c r="D6" s="18"/>
      <c r="E6" s="128"/>
      <c r="F6" s="128"/>
      <c r="G6" s="124"/>
      <c r="H6" s="125"/>
      <c r="I6" s="126"/>
      <c r="J6" s="126"/>
    </row>
    <row r="7" spans="2:10" ht="20" customHeight="1">
      <c r="B7" s="134">
        <v>3</v>
      </c>
      <c r="C7" s="23"/>
      <c r="D7" s="18"/>
      <c r="E7" s="123"/>
      <c r="F7" s="123"/>
      <c r="G7" s="124"/>
      <c r="H7" s="125"/>
      <c r="I7" s="126"/>
      <c r="J7" s="126"/>
    </row>
    <row r="8" spans="2:10" ht="20" customHeight="1">
      <c r="B8" s="134">
        <v>4</v>
      </c>
      <c r="C8" s="38"/>
      <c r="D8" s="18"/>
      <c r="E8" s="123"/>
      <c r="F8" s="123"/>
      <c r="G8" s="124"/>
      <c r="H8" s="125"/>
      <c r="I8" s="126"/>
      <c r="J8" s="126"/>
    </row>
    <row r="9" spans="2:10" ht="20" customHeight="1">
      <c r="B9" s="134">
        <v>5</v>
      </c>
      <c r="C9" s="38"/>
      <c r="D9" s="18"/>
      <c r="E9" s="123"/>
      <c r="F9" s="123"/>
      <c r="G9" s="124"/>
      <c r="H9" s="125"/>
      <c r="I9" s="126"/>
      <c r="J9" s="126"/>
    </row>
    <row r="10" spans="2:10" ht="20" customHeight="1">
      <c r="B10" s="134">
        <v>6</v>
      </c>
      <c r="C10" s="23"/>
      <c r="D10" s="18"/>
      <c r="E10" s="123"/>
      <c r="F10" s="123"/>
      <c r="G10" s="124"/>
      <c r="H10" s="125"/>
      <c r="I10" s="126"/>
      <c r="J10" s="126"/>
    </row>
    <row r="11" spans="2:10" ht="20" customHeight="1">
      <c r="B11" s="134">
        <v>7</v>
      </c>
      <c r="C11" s="38"/>
      <c r="D11" s="18"/>
      <c r="E11" s="123"/>
      <c r="F11" s="123"/>
      <c r="G11" s="124"/>
      <c r="H11" s="125"/>
      <c r="I11" s="126"/>
      <c r="J11" s="126"/>
    </row>
    <row r="12" spans="2:10" ht="20" customHeight="1">
      <c r="B12" s="134">
        <v>8</v>
      </c>
      <c r="C12" s="38"/>
      <c r="D12" s="18"/>
      <c r="E12" s="123"/>
      <c r="F12" s="123"/>
      <c r="G12" s="124"/>
      <c r="H12" s="125"/>
      <c r="I12" s="126"/>
      <c r="J12" s="126"/>
    </row>
    <row r="13" spans="2:10" ht="20" customHeight="1">
      <c r="B13" s="134">
        <v>9</v>
      </c>
      <c r="C13" s="34"/>
      <c r="D13" s="114"/>
      <c r="E13" s="126"/>
      <c r="F13" s="126"/>
      <c r="G13" s="126"/>
      <c r="H13" s="126"/>
      <c r="I13" s="126"/>
      <c r="J13" s="138"/>
    </row>
    <row r="14" spans="2:10" ht="20" customHeight="1">
      <c r="B14" s="134">
        <v>10</v>
      </c>
      <c r="C14" s="38"/>
      <c r="D14" s="18"/>
      <c r="E14" s="123"/>
      <c r="F14" s="123"/>
      <c r="G14" s="124"/>
      <c r="H14" s="125"/>
      <c r="I14" s="126"/>
      <c r="J14" s="126"/>
    </row>
    <row r="15" spans="2:10" ht="20" customHeight="1">
      <c r="B15" s="134">
        <v>11</v>
      </c>
      <c r="C15" s="23"/>
      <c r="D15" s="18"/>
      <c r="E15" s="123"/>
      <c r="F15" s="123"/>
      <c r="G15" s="124"/>
      <c r="H15" s="125"/>
      <c r="I15" s="126"/>
      <c r="J15" s="126"/>
    </row>
    <row r="16" spans="2:10" ht="20" customHeight="1">
      <c r="B16" s="134">
        <v>12</v>
      </c>
      <c r="C16" s="38"/>
      <c r="D16" s="18"/>
      <c r="E16" s="123"/>
      <c r="F16" s="123"/>
      <c r="G16" s="124"/>
      <c r="H16" s="125"/>
      <c r="I16" s="126"/>
      <c r="J16" s="126"/>
    </row>
    <row r="17" spans="1:10" ht="20" customHeight="1">
      <c r="B17" s="134">
        <v>13</v>
      </c>
      <c r="C17" s="23"/>
      <c r="D17" s="18"/>
      <c r="E17" s="123"/>
      <c r="F17" s="123"/>
      <c r="G17" s="124"/>
      <c r="H17" s="125"/>
      <c r="I17" s="126"/>
      <c r="J17" s="126"/>
    </row>
    <row r="18" spans="1:10" ht="20" customHeight="1">
      <c r="B18" s="134">
        <v>14</v>
      </c>
      <c r="C18" s="23"/>
      <c r="D18" s="18"/>
      <c r="E18" s="126"/>
      <c r="F18" s="126"/>
      <c r="G18" s="126"/>
      <c r="H18" s="126"/>
      <c r="I18" s="126"/>
      <c r="J18" s="138"/>
    </row>
    <row r="19" spans="1:10" ht="20" customHeight="1">
      <c r="B19" s="134">
        <v>15</v>
      </c>
      <c r="C19" s="38"/>
      <c r="D19" s="18"/>
      <c r="E19" s="128"/>
      <c r="F19" s="128"/>
      <c r="G19" s="124"/>
      <c r="H19" s="125"/>
      <c r="I19" s="126"/>
      <c r="J19" s="126"/>
    </row>
    <row r="20" spans="1:10" ht="20" customHeight="1">
      <c r="B20" s="134">
        <v>16</v>
      </c>
      <c r="C20" s="23"/>
      <c r="D20" s="18"/>
      <c r="E20" s="126"/>
      <c r="F20" s="126"/>
      <c r="G20" s="126"/>
      <c r="H20" s="126"/>
      <c r="I20" s="126"/>
      <c r="J20" s="138"/>
    </row>
    <row r="21" spans="1:10" ht="20" customHeight="1">
      <c r="B21" s="134">
        <v>17</v>
      </c>
      <c r="C21" s="38"/>
      <c r="D21" s="18"/>
      <c r="E21" s="123"/>
      <c r="F21" s="123"/>
      <c r="G21" s="124"/>
      <c r="H21" s="125"/>
      <c r="I21" s="126"/>
      <c r="J21" s="126"/>
    </row>
    <row r="22" spans="1:10" ht="20" customHeight="1">
      <c r="B22" s="134">
        <v>18</v>
      </c>
      <c r="C22" s="38"/>
      <c r="D22" s="18"/>
      <c r="E22" s="123"/>
      <c r="F22" s="123"/>
      <c r="G22" s="124"/>
      <c r="H22" s="125"/>
      <c r="I22" s="126"/>
      <c r="J22" s="126"/>
    </row>
    <row r="23" spans="1:10" ht="20" customHeight="1">
      <c r="B23" s="134">
        <v>19</v>
      </c>
      <c r="C23" s="38"/>
      <c r="D23" s="18"/>
      <c r="E23" s="123"/>
      <c r="F23" s="123"/>
      <c r="G23" s="124"/>
      <c r="H23" s="125"/>
      <c r="I23" s="126"/>
      <c r="J23" s="126"/>
    </row>
    <row r="24" spans="1:10" ht="20" customHeight="1">
      <c r="B24" s="134">
        <v>20</v>
      </c>
      <c r="C24" s="38"/>
      <c r="D24" s="18"/>
      <c r="E24" s="123"/>
      <c r="F24" s="123"/>
      <c r="G24" s="124"/>
      <c r="H24" s="125"/>
      <c r="I24" s="126"/>
      <c r="J24" s="126"/>
    </row>
    <row r="25" spans="1:10" ht="20" customHeight="1">
      <c r="B25" s="134">
        <v>21</v>
      </c>
      <c r="C25" s="38"/>
      <c r="D25" s="18"/>
      <c r="E25" s="123"/>
      <c r="F25" s="123"/>
      <c r="G25" s="124"/>
      <c r="H25" s="125"/>
      <c r="I25" s="126"/>
      <c r="J25" s="126"/>
    </row>
    <row r="26" spans="1:10" ht="20" customHeight="1">
      <c r="B26" s="134">
        <v>22</v>
      </c>
      <c r="C26" s="38"/>
      <c r="D26" s="18"/>
      <c r="E26" s="123"/>
      <c r="F26" s="123"/>
      <c r="G26" s="124"/>
      <c r="H26" s="125"/>
      <c r="I26" s="126"/>
      <c r="J26" s="126"/>
    </row>
    <row r="27" spans="1:10" ht="20" customHeight="1">
      <c r="B27" s="134">
        <v>23</v>
      </c>
      <c r="C27" s="38"/>
      <c r="D27" s="18"/>
      <c r="E27" s="123"/>
      <c r="F27" s="123"/>
      <c r="G27" s="124"/>
      <c r="H27" s="125"/>
      <c r="I27" s="126"/>
      <c r="J27" s="126"/>
    </row>
    <row r="28" spans="1:10" ht="20" customHeight="1">
      <c r="B28" s="134">
        <v>24</v>
      </c>
      <c r="C28" s="23"/>
      <c r="D28" s="18"/>
      <c r="E28" s="123"/>
      <c r="F28" s="123"/>
      <c r="G28" s="124"/>
      <c r="H28" s="125"/>
      <c r="I28" s="126"/>
      <c r="J28" s="126"/>
    </row>
    <row r="29" spans="1:10" ht="20" customHeight="1">
      <c r="A29" s="131"/>
      <c r="B29" s="134">
        <v>25</v>
      </c>
      <c r="C29" s="23"/>
      <c r="D29" s="18"/>
      <c r="E29" s="126"/>
      <c r="F29" s="126"/>
      <c r="G29" s="126"/>
      <c r="H29" s="126"/>
      <c r="I29" s="126"/>
      <c r="J29" s="138"/>
    </row>
    <row r="30" spans="1:10" ht="20" customHeight="1">
      <c r="B30" s="134">
        <v>26</v>
      </c>
      <c r="C30" s="23"/>
      <c r="D30" s="18"/>
      <c r="E30" s="123"/>
      <c r="F30" s="123"/>
      <c r="G30" s="124"/>
      <c r="H30" s="125"/>
      <c r="I30" s="126"/>
      <c r="J30" s="126"/>
    </row>
    <row r="31" spans="1:10" ht="20" customHeight="1">
      <c r="B31" s="134">
        <v>27</v>
      </c>
      <c r="C31" s="23"/>
      <c r="D31" s="18"/>
      <c r="E31" s="128"/>
      <c r="F31" s="128"/>
      <c r="G31" s="124"/>
      <c r="H31" s="125"/>
      <c r="I31" s="126"/>
      <c r="J31" s="126"/>
    </row>
    <row r="32" spans="1:10" ht="20" customHeight="1">
      <c r="B32" s="134">
        <v>28</v>
      </c>
      <c r="C32" s="122"/>
      <c r="D32" s="123"/>
      <c r="E32" s="123"/>
      <c r="F32" s="123"/>
      <c r="G32" s="124"/>
      <c r="H32" s="125"/>
      <c r="I32" s="126"/>
      <c r="J32" s="126"/>
    </row>
    <row r="33" spans="2:10" ht="20" customHeight="1">
      <c r="B33" s="134">
        <v>29</v>
      </c>
      <c r="C33" s="122"/>
      <c r="D33" s="123"/>
      <c r="E33" s="123"/>
      <c r="F33" s="123"/>
      <c r="G33" s="124"/>
      <c r="H33" s="125"/>
      <c r="I33" s="126"/>
      <c r="J33" s="126"/>
    </row>
    <row r="34" spans="2:10" ht="20" customHeight="1">
      <c r="B34" s="134">
        <v>30</v>
      </c>
      <c r="C34" s="133"/>
      <c r="D34" s="123"/>
      <c r="E34" s="123"/>
      <c r="F34" s="123"/>
      <c r="G34" s="124"/>
      <c r="H34" s="125"/>
      <c r="I34" s="126"/>
      <c r="J34" s="126"/>
    </row>
    <row r="35" spans="2:10" ht="20" customHeight="1">
      <c r="B35" s="134">
        <v>31</v>
      </c>
      <c r="C35" s="122"/>
      <c r="D35" s="123"/>
      <c r="E35" s="123"/>
      <c r="F35" s="123"/>
      <c r="G35" s="124"/>
      <c r="H35" s="125"/>
      <c r="I35" s="126"/>
      <c r="J35" s="126"/>
    </row>
    <row r="36" spans="2:10" ht="20" customHeight="1">
      <c r="B36" s="134">
        <v>32</v>
      </c>
      <c r="C36" s="122"/>
      <c r="D36" s="123"/>
      <c r="E36" s="123"/>
      <c r="F36" s="123"/>
      <c r="G36" s="124"/>
      <c r="H36" s="125"/>
      <c r="I36" s="126"/>
      <c r="J36" s="126"/>
    </row>
    <row r="37" spans="2:10" ht="20" customHeight="1">
      <c r="B37" s="134">
        <v>33</v>
      </c>
      <c r="C37" s="138"/>
      <c r="D37" s="123"/>
      <c r="E37" s="126"/>
      <c r="F37" s="126"/>
      <c r="G37" s="126"/>
      <c r="H37" s="126"/>
      <c r="I37" s="126"/>
      <c r="J37" s="138"/>
    </row>
    <row r="38" spans="2:10" ht="20" customHeight="1">
      <c r="B38" s="134">
        <v>34</v>
      </c>
      <c r="C38" s="138"/>
      <c r="D38" s="129"/>
      <c r="E38" s="126"/>
      <c r="F38" s="126"/>
      <c r="G38" s="126"/>
      <c r="H38" s="126"/>
      <c r="I38" s="126"/>
      <c r="J38" s="138"/>
    </row>
    <row r="39" spans="2:10" ht="20" customHeight="1">
      <c r="B39" s="134">
        <v>35</v>
      </c>
      <c r="C39" s="138"/>
      <c r="D39" s="129"/>
      <c r="E39" s="126"/>
      <c r="F39" s="126"/>
      <c r="G39" s="126"/>
      <c r="H39" s="126"/>
      <c r="I39" s="126"/>
      <c r="J39" s="138"/>
    </row>
    <row r="40" spans="2:10" ht="20" customHeight="1">
      <c r="B40" s="134">
        <v>36</v>
      </c>
      <c r="C40" s="138"/>
      <c r="D40" s="129"/>
      <c r="E40" s="126"/>
      <c r="F40" s="126"/>
      <c r="G40" s="126"/>
      <c r="H40" s="126"/>
      <c r="I40" s="126"/>
      <c r="J40" s="138"/>
    </row>
    <row r="41" spans="2:10" ht="20" customHeight="1">
      <c r="B41" s="134">
        <v>37</v>
      </c>
      <c r="C41" s="138"/>
      <c r="D41" s="129"/>
      <c r="E41" s="126"/>
      <c r="F41" s="126"/>
      <c r="G41" s="126"/>
      <c r="H41" s="126"/>
      <c r="I41" s="126"/>
      <c r="J41" s="138"/>
    </row>
    <row r="42" spans="2:10" ht="20" customHeight="1">
      <c r="B42" s="134">
        <v>38</v>
      </c>
      <c r="C42" s="138"/>
      <c r="D42" s="129"/>
      <c r="E42" s="126"/>
      <c r="F42" s="126"/>
      <c r="G42" s="126"/>
      <c r="H42" s="126"/>
      <c r="I42" s="126"/>
      <c r="J42" s="138"/>
    </row>
    <row r="43" spans="2:10" ht="20" customHeight="1">
      <c r="B43" s="134">
        <v>39</v>
      </c>
      <c r="C43" s="138"/>
      <c r="D43" s="129"/>
      <c r="E43" s="126"/>
      <c r="F43" s="126"/>
      <c r="G43" s="126"/>
      <c r="H43" s="126"/>
      <c r="I43" s="126"/>
      <c r="J43" s="138"/>
    </row>
    <row r="44" spans="2:10" ht="20" customHeight="1">
      <c r="B44" s="134">
        <v>40</v>
      </c>
      <c r="C44" s="138"/>
      <c r="D44" s="129"/>
      <c r="E44" s="126"/>
      <c r="F44" s="126"/>
      <c r="G44" s="126"/>
      <c r="H44" s="126"/>
      <c r="I44" s="126"/>
      <c r="J44" s="138"/>
    </row>
  </sheetData>
  <mergeCells count="2">
    <mergeCell ref="B1:F1"/>
    <mergeCell ref="B2:F2"/>
  </mergeCells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6"/>
  <sheetViews>
    <sheetView topLeftCell="A42" zoomScale="150" zoomScaleNormal="150" zoomScalePageLayoutView="150" workbookViewId="0">
      <selection sqref="A1:J36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2.1640625" style="121" bestFit="1" customWidth="1"/>
    <col min="4" max="4" width="6.83203125" style="121" bestFit="1" customWidth="1"/>
    <col min="5" max="9" width="7" style="121" bestFit="1" customWidth="1"/>
    <col min="10" max="10" width="16" style="121" bestFit="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645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35" t="s">
        <v>514</v>
      </c>
      <c r="D5" s="136">
        <v>100</v>
      </c>
      <c r="E5" s="123"/>
      <c r="F5" s="123"/>
      <c r="G5" s="124"/>
      <c r="H5" s="125"/>
      <c r="I5" s="126"/>
      <c r="J5" s="126"/>
    </row>
    <row r="6" spans="2:10" ht="20" customHeight="1">
      <c r="B6" s="134">
        <v>2</v>
      </c>
      <c r="C6" s="137" t="s">
        <v>515</v>
      </c>
      <c r="D6" s="136">
        <v>100</v>
      </c>
      <c r="E6" s="128"/>
      <c r="F6" s="128"/>
      <c r="G6" s="124"/>
      <c r="H6" s="125"/>
      <c r="I6" s="126"/>
      <c r="J6" s="126"/>
    </row>
    <row r="7" spans="2:10" ht="20" customHeight="1">
      <c r="B7" s="134">
        <v>3</v>
      </c>
      <c r="C7" s="135" t="s">
        <v>516</v>
      </c>
      <c r="D7" s="136">
        <v>100</v>
      </c>
      <c r="E7" s="123"/>
      <c r="F7" s="123"/>
      <c r="G7" s="124"/>
      <c r="H7" s="125"/>
      <c r="I7" s="126"/>
      <c r="J7" s="126"/>
    </row>
    <row r="8" spans="2:10" ht="20" customHeight="1">
      <c r="B8" s="134">
        <v>4</v>
      </c>
      <c r="C8" s="137" t="s">
        <v>517</v>
      </c>
      <c r="D8" s="136">
        <v>100</v>
      </c>
      <c r="E8" s="123"/>
      <c r="F8" s="123"/>
      <c r="G8" s="124"/>
      <c r="H8" s="125"/>
      <c r="I8" s="126"/>
      <c r="J8" s="126"/>
    </row>
    <row r="9" spans="2:10" ht="20" customHeight="1">
      <c r="B9" s="134">
        <v>5</v>
      </c>
      <c r="C9" s="137" t="s">
        <v>518</v>
      </c>
      <c r="D9" s="136">
        <v>100</v>
      </c>
      <c r="E9" s="123"/>
      <c r="F9" s="123"/>
      <c r="G9" s="124"/>
      <c r="H9" s="125"/>
      <c r="I9" s="126"/>
      <c r="J9" s="126"/>
    </row>
    <row r="10" spans="2:10" ht="20" customHeight="1">
      <c r="B10" s="134">
        <v>6</v>
      </c>
      <c r="C10" s="135" t="s">
        <v>519</v>
      </c>
      <c r="D10" s="136">
        <v>100</v>
      </c>
      <c r="E10" s="123"/>
      <c r="F10" s="123"/>
      <c r="G10" s="124"/>
      <c r="H10" s="125"/>
      <c r="I10" s="126"/>
      <c r="J10" s="126"/>
    </row>
    <row r="11" spans="2:10" ht="20" customHeight="1">
      <c r="B11" s="134">
        <v>7</v>
      </c>
      <c r="C11" s="137" t="s">
        <v>520</v>
      </c>
      <c r="D11" s="136">
        <v>100</v>
      </c>
      <c r="E11" s="123"/>
      <c r="F11" s="123"/>
      <c r="G11" s="124"/>
      <c r="H11" s="125"/>
      <c r="I11" s="126"/>
      <c r="J11" s="126"/>
    </row>
    <row r="12" spans="2:10" ht="20" customHeight="1">
      <c r="B12" s="134">
        <v>8</v>
      </c>
      <c r="C12" s="137" t="s">
        <v>561</v>
      </c>
      <c r="D12" s="136">
        <v>100</v>
      </c>
      <c r="E12" s="123"/>
      <c r="F12" s="123"/>
      <c r="G12" s="124"/>
      <c r="H12" s="125"/>
      <c r="I12" s="126"/>
      <c r="J12" s="126"/>
    </row>
    <row r="13" spans="2:10" ht="20" customHeight="1">
      <c r="B13" s="134">
        <v>9</v>
      </c>
      <c r="C13" s="157" t="s">
        <v>560</v>
      </c>
      <c r="D13" s="136">
        <v>100</v>
      </c>
      <c r="E13" s="126"/>
      <c r="F13" s="126"/>
      <c r="G13" s="126"/>
      <c r="H13" s="126"/>
      <c r="I13" s="126"/>
      <c r="J13" s="138"/>
    </row>
    <row r="14" spans="2:10" ht="20" customHeight="1">
      <c r="B14" s="134">
        <v>10</v>
      </c>
      <c r="C14" s="137" t="s">
        <v>522</v>
      </c>
      <c r="D14" s="136">
        <v>100</v>
      </c>
      <c r="E14" s="123"/>
      <c r="F14" s="123"/>
      <c r="G14" s="124"/>
      <c r="H14" s="125"/>
      <c r="I14" s="126"/>
      <c r="J14" s="126"/>
    </row>
    <row r="15" spans="2:10" ht="20" customHeight="1">
      <c r="B15" s="134">
        <v>11</v>
      </c>
      <c r="C15" s="135" t="s">
        <v>523</v>
      </c>
      <c r="D15" s="136">
        <v>100</v>
      </c>
      <c r="E15" s="123"/>
      <c r="F15" s="123"/>
      <c r="G15" s="124"/>
      <c r="H15" s="125"/>
      <c r="I15" s="126"/>
      <c r="J15" s="126"/>
    </row>
    <row r="16" spans="2:10" ht="20" customHeight="1">
      <c r="B16" s="134">
        <v>12</v>
      </c>
      <c r="C16" s="137" t="s">
        <v>524</v>
      </c>
      <c r="D16" s="136">
        <v>100</v>
      </c>
      <c r="E16" s="123"/>
      <c r="F16" s="123"/>
      <c r="G16" s="124"/>
      <c r="H16" s="125"/>
      <c r="I16" s="126"/>
      <c r="J16" s="126"/>
    </row>
    <row r="17" spans="1:10" ht="20" customHeight="1">
      <c r="B17" s="134">
        <v>13</v>
      </c>
      <c r="C17" s="135" t="s">
        <v>525</v>
      </c>
      <c r="D17" s="136">
        <v>100</v>
      </c>
      <c r="E17" s="123"/>
      <c r="F17" s="123"/>
      <c r="G17" s="124"/>
      <c r="H17" s="125"/>
      <c r="I17" s="126"/>
      <c r="J17" s="126"/>
    </row>
    <row r="18" spans="1:10" ht="20" customHeight="1">
      <c r="B18" s="134">
        <v>14</v>
      </c>
      <c r="C18" s="135" t="s">
        <v>526</v>
      </c>
      <c r="D18" s="136">
        <v>100</v>
      </c>
      <c r="E18" s="126"/>
      <c r="F18" s="126"/>
      <c r="G18" s="126"/>
      <c r="H18" s="126"/>
      <c r="I18" s="126"/>
      <c r="J18" s="138"/>
    </row>
    <row r="19" spans="1:10" ht="20" customHeight="1">
      <c r="B19" s="134">
        <v>15</v>
      </c>
      <c r="C19" s="137" t="s">
        <v>527</v>
      </c>
      <c r="D19" s="136">
        <v>100</v>
      </c>
      <c r="E19" s="128"/>
      <c r="F19" s="128"/>
      <c r="G19" s="124"/>
      <c r="H19" s="125"/>
      <c r="I19" s="126"/>
      <c r="J19" s="126"/>
    </row>
    <row r="20" spans="1:10" ht="20" customHeight="1">
      <c r="B20" s="134">
        <v>16</v>
      </c>
      <c r="C20" s="135" t="s">
        <v>528</v>
      </c>
      <c r="D20" s="136">
        <v>100</v>
      </c>
      <c r="E20" s="126"/>
      <c r="F20" s="126"/>
      <c r="G20" s="126"/>
      <c r="H20" s="126"/>
      <c r="I20" s="126"/>
      <c r="J20" s="138"/>
    </row>
    <row r="21" spans="1:10" ht="20" customHeight="1">
      <c r="B21" s="134">
        <v>17</v>
      </c>
      <c r="C21" s="137" t="s">
        <v>529</v>
      </c>
      <c r="D21" s="136">
        <v>100</v>
      </c>
      <c r="E21" s="123"/>
      <c r="F21" s="123"/>
      <c r="G21" s="124"/>
      <c r="H21" s="125"/>
      <c r="I21" s="126"/>
      <c r="J21" s="126"/>
    </row>
    <row r="22" spans="1:10" ht="20" customHeight="1">
      <c r="B22" s="134">
        <v>18</v>
      </c>
      <c r="C22" s="137" t="s">
        <v>530</v>
      </c>
      <c r="D22" s="136">
        <v>100</v>
      </c>
      <c r="E22" s="123"/>
      <c r="F22" s="123"/>
      <c r="G22" s="124"/>
      <c r="H22" s="125"/>
      <c r="I22" s="126"/>
      <c r="J22" s="126"/>
    </row>
    <row r="23" spans="1:10" ht="20" customHeight="1">
      <c r="B23" s="134">
        <v>19</v>
      </c>
      <c r="C23" s="137" t="s">
        <v>562</v>
      </c>
      <c r="D23" s="136">
        <v>100</v>
      </c>
      <c r="E23" s="123"/>
      <c r="F23" s="123"/>
      <c r="G23" s="124"/>
      <c r="H23" s="125"/>
      <c r="I23" s="126"/>
      <c r="J23" s="126"/>
    </row>
    <row r="24" spans="1:10" ht="20" customHeight="1">
      <c r="B24" s="134">
        <v>20</v>
      </c>
      <c r="C24" s="137" t="s">
        <v>532</v>
      </c>
      <c r="D24" s="136">
        <v>100</v>
      </c>
      <c r="E24" s="123"/>
      <c r="F24" s="123"/>
      <c r="G24" s="124"/>
      <c r="H24" s="125"/>
      <c r="I24" s="126"/>
      <c r="J24" s="126"/>
    </row>
    <row r="25" spans="1:10" ht="20" customHeight="1">
      <c r="B25" s="134">
        <v>21</v>
      </c>
      <c r="C25" s="137" t="s">
        <v>533</v>
      </c>
      <c r="D25" s="136">
        <v>100</v>
      </c>
      <c r="E25" s="123"/>
      <c r="F25" s="123"/>
      <c r="G25" s="124"/>
      <c r="H25" s="125"/>
      <c r="I25" s="126"/>
      <c r="J25" s="126"/>
    </row>
    <row r="26" spans="1:10" ht="20" customHeight="1">
      <c r="B26" s="134">
        <v>22</v>
      </c>
      <c r="C26" s="137" t="s">
        <v>534</v>
      </c>
      <c r="D26" s="136">
        <v>100</v>
      </c>
      <c r="E26" s="123"/>
      <c r="F26" s="123"/>
      <c r="G26" s="124"/>
      <c r="H26" s="125"/>
      <c r="I26" s="126"/>
      <c r="J26" s="126"/>
    </row>
    <row r="27" spans="1:10" ht="20" customHeight="1">
      <c r="B27" s="134">
        <v>23</v>
      </c>
      <c r="C27" s="137" t="s">
        <v>535</v>
      </c>
      <c r="D27" s="136">
        <v>100</v>
      </c>
      <c r="E27" s="123"/>
      <c r="F27" s="123"/>
      <c r="G27" s="124"/>
      <c r="H27" s="125"/>
      <c r="I27" s="126"/>
      <c r="J27" s="126"/>
    </row>
    <row r="28" spans="1:10" ht="20" customHeight="1">
      <c r="B28" s="134">
        <v>24</v>
      </c>
      <c r="C28" s="135" t="s">
        <v>536</v>
      </c>
      <c r="D28" s="136">
        <v>100</v>
      </c>
      <c r="E28" s="123"/>
      <c r="F28" s="123"/>
      <c r="G28" s="124"/>
      <c r="H28" s="125"/>
      <c r="I28" s="126"/>
      <c r="J28" s="126"/>
    </row>
    <row r="29" spans="1:10" ht="20" customHeight="1">
      <c r="A29" s="131"/>
      <c r="B29" s="134">
        <v>25</v>
      </c>
      <c r="C29" s="135" t="s">
        <v>537</v>
      </c>
      <c r="D29" s="136">
        <v>100</v>
      </c>
      <c r="E29" s="126"/>
      <c r="F29" s="126"/>
      <c r="G29" s="126"/>
      <c r="H29" s="126"/>
      <c r="I29" s="126"/>
      <c r="J29" s="138"/>
    </row>
    <row r="30" spans="1:10" ht="20" customHeight="1">
      <c r="B30" s="134">
        <v>26</v>
      </c>
      <c r="C30" s="135" t="s">
        <v>538</v>
      </c>
      <c r="D30" s="136">
        <v>100</v>
      </c>
      <c r="E30" s="123"/>
      <c r="F30" s="123"/>
      <c r="G30" s="124"/>
      <c r="H30" s="125"/>
      <c r="I30" s="126"/>
      <c r="J30" s="126"/>
    </row>
    <row r="31" spans="1:10" ht="20" customHeight="1">
      <c r="B31" s="134">
        <v>27</v>
      </c>
      <c r="C31" s="135" t="s">
        <v>539</v>
      </c>
      <c r="D31" s="136">
        <v>100</v>
      </c>
      <c r="E31" s="128"/>
      <c r="F31" s="128"/>
      <c r="G31" s="124"/>
      <c r="H31" s="125"/>
      <c r="I31" s="126"/>
      <c r="J31" s="126"/>
    </row>
    <row r="32" spans="1:10" ht="20" customHeight="1">
      <c r="B32" s="134">
        <v>28</v>
      </c>
      <c r="C32" s="122"/>
      <c r="D32" s="123"/>
      <c r="E32" s="123"/>
      <c r="F32" s="123"/>
      <c r="G32" s="124"/>
      <c r="H32" s="125"/>
      <c r="I32" s="126"/>
      <c r="J32" s="126"/>
    </row>
    <row r="33" spans="2:10" ht="20" customHeight="1">
      <c r="B33" s="134">
        <v>29</v>
      </c>
      <c r="C33" s="122"/>
      <c r="D33" s="123"/>
      <c r="E33" s="123"/>
      <c r="F33" s="123"/>
      <c r="G33" s="124"/>
      <c r="H33" s="125"/>
      <c r="I33" s="126"/>
      <c r="J33" s="126"/>
    </row>
    <row r="34" spans="2:10" ht="20" customHeight="1">
      <c r="B34" s="134">
        <v>30</v>
      </c>
      <c r="C34" s="133"/>
      <c r="D34" s="123"/>
      <c r="E34" s="123"/>
      <c r="F34" s="123"/>
      <c r="G34" s="124"/>
      <c r="H34" s="125"/>
      <c r="I34" s="126"/>
      <c r="J34" s="126"/>
    </row>
    <row r="35" spans="2:10" ht="20" customHeight="1">
      <c r="B35" s="134">
        <v>31</v>
      </c>
      <c r="C35" s="122"/>
      <c r="D35" s="123"/>
      <c r="E35" s="123"/>
      <c r="F35" s="123"/>
      <c r="G35" s="124"/>
      <c r="H35" s="125"/>
      <c r="I35" s="126"/>
      <c r="J35" s="126"/>
    </row>
    <row r="36" spans="2:10" ht="20" customHeight="1">
      <c r="B36" s="134">
        <v>32</v>
      </c>
      <c r="C36" s="122"/>
      <c r="D36" s="123"/>
      <c r="E36" s="123"/>
      <c r="F36" s="123"/>
      <c r="G36" s="124"/>
      <c r="H36" s="125"/>
      <c r="I36" s="126"/>
      <c r="J36" s="126"/>
    </row>
  </sheetData>
  <sortState ref="C5:J31">
    <sortCondition ref="C5:C31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87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6"/>
  <sheetViews>
    <sheetView topLeftCell="A20" zoomScale="150" zoomScaleNormal="150" zoomScalePageLayoutView="150" workbookViewId="0">
      <selection sqref="A1:J36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0.33203125" style="121" bestFit="1" customWidth="1"/>
    <col min="4" max="4" width="6.83203125" style="121" bestFit="1" customWidth="1"/>
    <col min="5" max="9" width="7" style="121" bestFit="1" customWidth="1"/>
    <col min="10" max="10" width="16.5" style="121" bestFit="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644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37" t="s">
        <v>488</v>
      </c>
      <c r="D5" s="136">
        <v>200</v>
      </c>
      <c r="E5" s="123"/>
      <c r="F5" s="123"/>
      <c r="G5" s="124"/>
      <c r="H5" s="125"/>
      <c r="I5" s="126"/>
      <c r="J5" s="137"/>
    </row>
    <row r="6" spans="2:10" ht="20" customHeight="1">
      <c r="B6" s="134">
        <v>2</v>
      </c>
      <c r="C6" s="135" t="s">
        <v>489</v>
      </c>
      <c r="D6" s="136">
        <v>200</v>
      </c>
      <c r="E6" s="128"/>
      <c r="F6" s="128"/>
      <c r="G6" s="124"/>
      <c r="H6" s="125"/>
      <c r="I6" s="126"/>
      <c r="J6" s="137"/>
    </row>
    <row r="7" spans="2:10" ht="20" customHeight="1">
      <c r="B7" s="134">
        <v>3</v>
      </c>
      <c r="C7" s="135" t="s">
        <v>490</v>
      </c>
      <c r="D7" s="136">
        <v>200</v>
      </c>
      <c r="E7" s="123"/>
      <c r="F7" s="123"/>
      <c r="G7" s="124"/>
      <c r="H7" s="125"/>
      <c r="I7" s="126"/>
      <c r="J7" s="137"/>
    </row>
    <row r="8" spans="2:10" ht="20" customHeight="1">
      <c r="B8" s="134">
        <v>4</v>
      </c>
      <c r="C8" s="135" t="s">
        <v>491</v>
      </c>
      <c r="D8" s="136">
        <v>200</v>
      </c>
      <c r="E8" s="123"/>
      <c r="F8" s="123"/>
      <c r="G8" s="124"/>
      <c r="H8" s="125"/>
      <c r="I8" s="126"/>
      <c r="J8" s="137"/>
    </row>
    <row r="9" spans="2:10" ht="20" customHeight="1">
      <c r="B9" s="134">
        <v>5</v>
      </c>
      <c r="C9" s="135" t="s">
        <v>492</v>
      </c>
      <c r="D9" s="136">
        <v>200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35" t="s">
        <v>493</v>
      </c>
      <c r="D10" s="136">
        <v>200</v>
      </c>
      <c r="E10" s="123"/>
      <c r="F10" s="123"/>
      <c r="G10" s="124"/>
      <c r="H10" s="125"/>
      <c r="I10" s="126"/>
      <c r="J10" s="137"/>
    </row>
    <row r="11" spans="2:10" ht="20" customHeight="1">
      <c r="B11" s="134">
        <v>7</v>
      </c>
      <c r="C11" s="137" t="s">
        <v>494</v>
      </c>
      <c r="D11" s="136">
        <v>200</v>
      </c>
      <c r="E11" s="123"/>
      <c r="F11" s="123"/>
      <c r="G11" s="124"/>
      <c r="H11" s="125"/>
      <c r="I11" s="126"/>
      <c r="J11" s="137"/>
    </row>
    <row r="12" spans="2:10" ht="20" customHeight="1">
      <c r="B12" s="134">
        <v>8</v>
      </c>
      <c r="C12" s="137" t="s">
        <v>495</v>
      </c>
      <c r="D12" s="136">
        <v>200</v>
      </c>
      <c r="E12" s="123"/>
      <c r="F12" s="123"/>
      <c r="G12" s="124"/>
      <c r="H12" s="125"/>
      <c r="I12" s="126"/>
      <c r="J12" s="137"/>
    </row>
    <row r="13" spans="2:10" ht="20" customHeight="1">
      <c r="B13" s="134">
        <v>9</v>
      </c>
      <c r="C13" s="135" t="s">
        <v>496</v>
      </c>
      <c r="D13" s="136">
        <v>200</v>
      </c>
      <c r="E13" s="123"/>
      <c r="F13" s="123"/>
      <c r="G13" s="124"/>
      <c r="H13" s="125"/>
      <c r="I13" s="126"/>
      <c r="J13" s="137"/>
    </row>
    <row r="14" spans="2:10" ht="20" customHeight="1">
      <c r="B14" s="134">
        <v>10</v>
      </c>
      <c r="C14" s="135" t="s">
        <v>497</v>
      </c>
      <c r="D14" s="136">
        <v>200</v>
      </c>
      <c r="E14" s="126"/>
      <c r="F14" s="126"/>
      <c r="G14" s="126"/>
      <c r="H14" s="126"/>
      <c r="I14" s="126"/>
      <c r="J14" s="137"/>
    </row>
    <row r="15" spans="2:10" ht="20" customHeight="1">
      <c r="B15" s="134">
        <v>11</v>
      </c>
      <c r="C15" s="135" t="s">
        <v>498</v>
      </c>
      <c r="D15" s="136">
        <v>200</v>
      </c>
      <c r="E15" s="123"/>
      <c r="F15" s="123"/>
      <c r="G15" s="124"/>
      <c r="H15" s="125"/>
      <c r="I15" s="126"/>
      <c r="J15" s="137"/>
    </row>
    <row r="16" spans="2:10" ht="20" customHeight="1">
      <c r="B16" s="134">
        <v>12</v>
      </c>
      <c r="C16" s="135" t="s">
        <v>499</v>
      </c>
      <c r="D16" s="136">
        <v>200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35" t="s">
        <v>500</v>
      </c>
      <c r="D17" s="136">
        <v>200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35" t="s">
        <v>501</v>
      </c>
      <c r="D18" s="136">
        <v>200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35" t="s">
        <v>502</v>
      </c>
      <c r="D19" s="136">
        <v>200</v>
      </c>
      <c r="E19" s="126"/>
      <c r="F19" s="126"/>
      <c r="G19" s="126"/>
      <c r="H19" s="126"/>
      <c r="I19" s="126"/>
      <c r="J19" s="137"/>
    </row>
    <row r="20" spans="2:10" ht="20" customHeight="1">
      <c r="B20" s="134">
        <v>16</v>
      </c>
      <c r="C20" s="137" t="s">
        <v>503</v>
      </c>
      <c r="D20" s="136">
        <v>200</v>
      </c>
      <c r="E20" s="128"/>
      <c r="F20" s="128"/>
      <c r="G20" s="124"/>
      <c r="H20" s="125"/>
      <c r="I20" s="126"/>
      <c r="J20" s="137"/>
    </row>
    <row r="21" spans="2:10" ht="20" customHeight="1">
      <c r="B21" s="134">
        <v>17</v>
      </c>
      <c r="C21" s="137" t="s">
        <v>681</v>
      </c>
      <c r="D21" s="136">
        <v>200</v>
      </c>
      <c r="E21" s="128"/>
      <c r="F21" s="128"/>
      <c r="G21" s="124"/>
      <c r="H21" s="125"/>
      <c r="I21" s="126"/>
      <c r="J21" s="137"/>
    </row>
    <row r="22" spans="2:10" ht="20" customHeight="1">
      <c r="B22" s="134">
        <v>18</v>
      </c>
      <c r="C22" s="135" t="s">
        <v>504</v>
      </c>
      <c r="D22" s="136">
        <v>200</v>
      </c>
      <c r="E22" s="126"/>
      <c r="F22" s="126"/>
      <c r="G22" s="126"/>
      <c r="H22" s="126"/>
      <c r="I22" s="126"/>
      <c r="J22" s="137"/>
    </row>
    <row r="23" spans="2:10" ht="20" customHeight="1">
      <c r="B23" s="134">
        <v>19</v>
      </c>
      <c r="C23" s="135" t="s">
        <v>505</v>
      </c>
      <c r="D23" s="136">
        <v>200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35" t="s">
        <v>506</v>
      </c>
      <c r="D24" s="136">
        <v>200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35" t="s">
        <v>507</v>
      </c>
      <c r="D25" s="136">
        <v>200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35" t="s">
        <v>508</v>
      </c>
      <c r="D26" s="136">
        <v>200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60" t="s">
        <v>565</v>
      </c>
      <c r="D27" s="136">
        <v>200</v>
      </c>
      <c r="E27" s="123"/>
      <c r="F27" s="123"/>
      <c r="G27" s="124"/>
      <c r="H27" s="125"/>
      <c r="I27" s="126"/>
      <c r="J27" s="158" t="s">
        <v>564</v>
      </c>
    </row>
    <row r="28" spans="2:10" ht="20" customHeight="1">
      <c r="B28" s="134">
        <v>24</v>
      </c>
      <c r="C28" s="135" t="s">
        <v>509</v>
      </c>
      <c r="D28" s="136">
        <v>200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35" t="s">
        <v>510</v>
      </c>
      <c r="D29" s="136">
        <v>200</v>
      </c>
      <c r="E29" s="123"/>
      <c r="F29" s="123"/>
      <c r="G29" s="124"/>
      <c r="H29" s="125"/>
      <c r="I29" s="126"/>
      <c r="J29" s="137"/>
    </row>
    <row r="30" spans="2:10" ht="20" customHeight="1">
      <c r="B30" s="134">
        <v>26</v>
      </c>
      <c r="C30" s="135" t="s">
        <v>511</v>
      </c>
      <c r="D30" s="136">
        <v>200</v>
      </c>
      <c r="E30" s="123"/>
      <c r="F30" s="123"/>
      <c r="G30" s="124"/>
      <c r="H30" s="125"/>
      <c r="I30" s="126"/>
      <c r="J30" s="137"/>
    </row>
    <row r="31" spans="2:10" s="130" customFormat="1" ht="20" customHeight="1">
      <c r="B31" s="134">
        <v>27</v>
      </c>
      <c r="C31" s="135" t="s">
        <v>512</v>
      </c>
      <c r="D31" s="136">
        <v>200</v>
      </c>
      <c r="E31" s="127"/>
      <c r="F31" s="127"/>
      <c r="G31" s="127"/>
      <c r="H31" s="127"/>
      <c r="I31" s="127"/>
      <c r="J31" s="137"/>
    </row>
    <row r="32" spans="2:10" ht="20" customHeight="1">
      <c r="B32" s="134">
        <v>28</v>
      </c>
      <c r="C32" s="158"/>
      <c r="D32" s="161"/>
      <c r="E32" s="123"/>
      <c r="F32" s="123"/>
      <c r="G32" s="124"/>
      <c r="H32" s="125"/>
      <c r="I32" s="126"/>
      <c r="J32" s="158"/>
    </row>
    <row r="33" spans="1:10" ht="20" customHeight="1">
      <c r="B33" s="134">
        <v>29</v>
      </c>
      <c r="C33" s="135"/>
      <c r="D33" s="136"/>
      <c r="E33" s="123"/>
      <c r="F33" s="123"/>
      <c r="G33" s="124"/>
      <c r="H33" s="125"/>
      <c r="I33" s="126"/>
      <c r="J33" s="137"/>
    </row>
    <row r="34" spans="1:10" ht="20" customHeight="1">
      <c r="A34" s="131"/>
      <c r="B34" s="134">
        <v>30</v>
      </c>
      <c r="C34" s="135"/>
      <c r="D34" s="136"/>
      <c r="E34" s="126"/>
      <c r="F34" s="126"/>
      <c r="G34" s="126"/>
      <c r="H34" s="126"/>
      <c r="I34" s="126"/>
      <c r="J34" s="137"/>
    </row>
    <row r="35" spans="1:10" s="130" customFormat="1" ht="20" customHeight="1">
      <c r="A35" s="132"/>
      <c r="B35" s="134">
        <v>31</v>
      </c>
      <c r="C35" s="135"/>
      <c r="D35" s="136"/>
      <c r="E35" s="127"/>
      <c r="F35" s="127"/>
      <c r="G35" s="127"/>
      <c r="H35" s="127"/>
      <c r="I35" s="127"/>
      <c r="J35" s="137"/>
    </row>
    <row r="36" spans="1:10" ht="20" customHeight="1">
      <c r="B36" s="134">
        <v>32</v>
      </c>
      <c r="C36" s="135"/>
      <c r="D36" s="136"/>
      <c r="E36" s="128"/>
      <c r="F36" s="128"/>
      <c r="G36" s="124"/>
      <c r="H36" s="125"/>
      <c r="I36" s="126"/>
      <c r="J36" s="137"/>
    </row>
  </sheetData>
  <sortState ref="C5:J31">
    <sortCondition ref="C5:C31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88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9"/>
  <sheetViews>
    <sheetView topLeftCell="A34" zoomScale="150" zoomScaleNormal="150" zoomScalePageLayoutView="150" workbookViewId="0">
      <selection sqref="A1:J49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8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642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60" t="s">
        <v>567</v>
      </c>
      <c r="D5" s="163">
        <v>300</v>
      </c>
      <c r="E5" s="123"/>
      <c r="F5" s="123"/>
      <c r="G5" s="124"/>
      <c r="H5" s="125"/>
      <c r="I5" s="126"/>
      <c r="J5" s="158" t="s">
        <v>564</v>
      </c>
    </row>
    <row r="6" spans="2:10" ht="20" customHeight="1">
      <c r="B6" s="134">
        <v>2</v>
      </c>
      <c r="C6" s="135" t="s">
        <v>449</v>
      </c>
      <c r="D6" s="163">
        <v>300</v>
      </c>
      <c r="E6" s="123"/>
      <c r="F6" s="123"/>
      <c r="G6" s="124"/>
      <c r="H6" s="125"/>
      <c r="I6" s="126"/>
      <c r="J6" s="137"/>
    </row>
    <row r="7" spans="2:10" ht="20" customHeight="1">
      <c r="B7" s="134">
        <v>3</v>
      </c>
      <c r="C7" s="162" t="s">
        <v>568</v>
      </c>
      <c r="D7" s="163">
        <v>300</v>
      </c>
      <c r="E7" s="128"/>
      <c r="F7" s="128"/>
      <c r="G7" s="124"/>
      <c r="H7" s="125"/>
      <c r="I7" s="126"/>
      <c r="J7" s="137" t="s">
        <v>592</v>
      </c>
    </row>
    <row r="8" spans="2:10" ht="20" customHeight="1">
      <c r="B8" s="134">
        <v>4</v>
      </c>
      <c r="C8" s="135" t="s">
        <v>450</v>
      </c>
      <c r="D8" s="163">
        <v>300</v>
      </c>
      <c r="E8" s="123"/>
      <c r="F8" s="123"/>
      <c r="G8" s="124"/>
      <c r="H8" s="125"/>
      <c r="I8" s="126"/>
      <c r="J8" s="137"/>
    </row>
    <row r="9" spans="2:10" ht="20" customHeight="1">
      <c r="B9" s="134">
        <v>5</v>
      </c>
      <c r="C9" s="135" t="s">
        <v>451</v>
      </c>
      <c r="D9" s="163">
        <v>300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35" t="s">
        <v>452</v>
      </c>
      <c r="D10" s="163">
        <v>300</v>
      </c>
      <c r="E10" s="123"/>
      <c r="F10" s="123"/>
      <c r="G10" s="124"/>
      <c r="H10" s="125"/>
      <c r="I10" s="126"/>
      <c r="J10" s="137"/>
    </row>
    <row r="11" spans="2:10" ht="20" customHeight="1">
      <c r="B11" s="134">
        <v>7</v>
      </c>
      <c r="C11" s="135" t="s">
        <v>453</v>
      </c>
      <c r="D11" s="163">
        <v>300</v>
      </c>
      <c r="E11" s="123"/>
      <c r="F11" s="123"/>
      <c r="G11" s="124"/>
      <c r="H11" s="125"/>
      <c r="I11" s="126"/>
      <c r="J11" s="137"/>
    </row>
    <row r="12" spans="2:10" ht="20" customHeight="1">
      <c r="B12" s="134">
        <v>8</v>
      </c>
      <c r="C12" s="135" t="s">
        <v>454</v>
      </c>
      <c r="D12" s="163">
        <v>300</v>
      </c>
      <c r="E12" s="123"/>
      <c r="F12" s="123"/>
      <c r="G12" s="124"/>
      <c r="H12" s="125"/>
      <c r="I12" s="126"/>
      <c r="J12" s="137"/>
    </row>
    <row r="13" spans="2:10" ht="20" customHeight="1">
      <c r="B13" s="134">
        <v>9</v>
      </c>
      <c r="C13" s="135" t="s">
        <v>455</v>
      </c>
      <c r="D13" s="163">
        <v>300</v>
      </c>
      <c r="E13" s="123"/>
      <c r="F13" s="123"/>
      <c r="G13" s="124"/>
      <c r="H13" s="125"/>
      <c r="I13" s="126"/>
      <c r="J13" s="137"/>
    </row>
    <row r="14" spans="2:10" ht="20" customHeight="1">
      <c r="B14" s="134">
        <v>10</v>
      </c>
      <c r="C14" s="164" t="s">
        <v>456</v>
      </c>
      <c r="D14" s="163">
        <v>300</v>
      </c>
      <c r="E14" s="126"/>
      <c r="F14" s="126"/>
      <c r="G14" s="126"/>
      <c r="H14" s="126"/>
      <c r="I14" s="126"/>
      <c r="J14" s="137"/>
    </row>
    <row r="15" spans="2:10" ht="20" customHeight="1">
      <c r="B15" s="134">
        <v>11</v>
      </c>
      <c r="C15" s="135" t="s">
        <v>457</v>
      </c>
      <c r="D15" s="163">
        <v>300</v>
      </c>
      <c r="E15" s="123"/>
      <c r="F15" s="123"/>
      <c r="G15" s="124"/>
      <c r="H15" s="125"/>
      <c r="I15" s="126"/>
      <c r="J15" s="137"/>
    </row>
    <row r="16" spans="2:10" ht="20" customHeight="1">
      <c r="B16" s="134">
        <v>12</v>
      </c>
      <c r="C16" s="135" t="s">
        <v>458</v>
      </c>
      <c r="D16" s="163">
        <v>300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35" t="s">
        <v>459</v>
      </c>
      <c r="D17" s="163">
        <v>300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35" t="s">
        <v>460</v>
      </c>
      <c r="D18" s="163">
        <v>300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37" t="s">
        <v>461</v>
      </c>
      <c r="D19" s="163">
        <v>300</v>
      </c>
      <c r="E19" s="126"/>
      <c r="F19" s="126"/>
      <c r="G19" s="126"/>
      <c r="H19" s="126"/>
      <c r="I19" s="126"/>
      <c r="J19" s="137"/>
    </row>
    <row r="20" spans="2:10" ht="20" customHeight="1">
      <c r="B20" s="134">
        <v>16</v>
      </c>
      <c r="C20" s="135" t="s">
        <v>462</v>
      </c>
      <c r="D20" s="163">
        <v>300</v>
      </c>
      <c r="E20" s="128"/>
      <c r="F20" s="128"/>
      <c r="G20" s="124"/>
      <c r="H20" s="125"/>
      <c r="I20" s="126"/>
      <c r="J20" s="137"/>
    </row>
    <row r="21" spans="2:10" ht="20" customHeight="1">
      <c r="B21" s="134">
        <v>17</v>
      </c>
      <c r="C21" s="135" t="s">
        <v>463</v>
      </c>
      <c r="D21" s="163">
        <v>300</v>
      </c>
      <c r="E21" s="126"/>
      <c r="F21" s="126"/>
      <c r="G21" s="126"/>
      <c r="H21" s="126"/>
      <c r="I21" s="126"/>
      <c r="J21" s="137"/>
    </row>
    <row r="22" spans="2:10" ht="20" customHeight="1">
      <c r="B22" s="134">
        <v>18</v>
      </c>
      <c r="C22" s="135" t="s">
        <v>464</v>
      </c>
      <c r="D22" s="163">
        <v>300</v>
      </c>
      <c r="E22" s="123"/>
      <c r="F22" s="123"/>
      <c r="G22" s="124"/>
      <c r="H22" s="125"/>
      <c r="I22" s="126"/>
      <c r="J22" s="137"/>
    </row>
    <row r="23" spans="2:10" ht="20" customHeight="1">
      <c r="B23" s="134">
        <v>19</v>
      </c>
      <c r="C23" s="135" t="s">
        <v>465</v>
      </c>
      <c r="D23" s="163">
        <v>300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37" t="s">
        <v>466</v>
      </c>
      <c r="D24" s="163">
        <v>300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35" t="s">
        <v>467</v>
      </c>
      <c r="D25" s="163">
        <v>300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35" t="s">
        <v>468</v>
      </c>
      <c r="D26" s="163">
        <v>300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35" t="s">
        <v>469</v>
      </c>
      <c r="D27" s="163">
        <v>300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35" t="s">
        <v>470</v>
      </c>
      <c r="D28" s="163">
        <v>300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37" t="s">
        <v>471</v>
      </c>
      <c r="D29" s="163">
        <v>300</v>
      </c>
      <c r="E29" s="123"/>
      <c r="F29" s="123"/>
      <c r="G29" s="124"/>
      <c r="H29" s="125"/>
      <c r="I29" s="126"/>
      <c r="J29" s="137"/>
    </row>
    <row r="30" spans="2:10" ht="20" customHeight="1">
      <c r="B30" s="134">
        <v>26</v>
      </c>
      <c r="C30" s="135" t="s">
        <v>472</v>
      </c>
      <c r="D30" s="163">
        <v>300</v>
      </c>
      <c r="E30" s="123"/>
      <c r="F30" s="123"/>
      <c r="G30" s="124"/>
      <c r="H30" s="125"/>
      <c r="I30" s="126"/>
      <c r="J30" s="137"/>
    </row>
    <row r="31" spans="2:10" s="130" customFormat="1" ht="20" customHeight="1">
      <c r="B31" s="134">
        <v>27</v>
      </c>
      <c r="C31" s="135" t="s">
        <v>473</v>
      </c>
      <c r="D31" s="163">
        <v>300</v>
      </c>
      <c r="E31" s="127"/>
      <c r="F31" s="127"/>
      <c r="G31" s="127"/>
      <c r="H31" s="127"/>
      <c r="I31" s="127"/>
      <c r="J31" s="137"/>
    </row>
    <row r="32" spans="2:10" ht="20" customHeight="1">
      <c r="B32" s="134">
        <v>28</v>
      </c>
      <c r="C32" s="135" t="s">
        <v>474</v>
      </c>
      <c r="D32" s="163">
        <v>300</v>
      </c>
      <c r="E32" s="123"/>
      <c r="F32" s="123"/>
      <c r="G32" s="124"/>
      <c r="H32" s="125"/>
      <c r="I32" s="126"/>
      <c r="J32" s="137"/>
    </row>
    <row r="33" spans="1:10" ht="20" customHeight="1">
      <c r="B33" s="134">
        <v>29</v>
      </c>
      <c r="C33" s="135" t="s">
        <v>475</v>
      </c>
      <c r="D33" s="163">
        <v>300</v>
      </c>
      <c r="E33" s="123"/>
      <c r="F33" s="123"/>
      <c r="G33" s="124"/>
      <c r="H33" s="125"/>
      <c r="I33" s="126"/>
      <c r="J33" s="137"/>
    </row>
    <row r="34" spans="1:10" ht="20" customHeight="1">
      <c r="A34" s="131"/>
      <c r="B34" s="134">
        <v>30</v>
      </c>
      <c r="C34" s="135" t="s">
        <v>476</v>
      </c>
      <c r="D34" s="163">
        <v>300</v>
      </c>
      <c r="E34" s="126"/>
      <c r="F34" s="126"/>
      <c r="G34" s="126"/>
      <c r="H34" s="126"/>
      <c r="I34" s="126"/>
      <c r="J34" s="137"/>
    </row>
    <row r="35" spans="1:10" s="130" customFormat="1" ht="20" customHeight="1">
      <c r="A35" s="132"/>
      <c r="B35" s="134">
        <v>31</v>
      </c>
      <c r="C35" s="135" t="s">
        <v>477</v>
      </c>
      <c r="D35" s="163">
        <v>300</v>
      </c>
      <c r="E35" s="127"/>
      <c r="F35" s="127"/>
      <c r="G35" s="127"/>
      <c r="H35" s="127"/>
      <c r="I35" s="127"/>
      <c r="J35" s="137"/>
    </row>
    <row r="36" spans="1:10" ht="20" customHeight="1">
      <c r="B36" s="134">
        <v>32</v>
      </c>
      <c r="C36" s="135" t="s">
        <v>478</v>
      </c>
      <c r="D36" s="163">
        <v>300</v>
      </c>
      <c r="E36" s="128"/>
      <c r="F36" s="128"/>
      <c r="G36" s="124"/>
      <c r="H36" s="125"/>
      <c r="I36" s="126"/>
      <c r="J36" s="137"/>
    </row>
    <row r="37" spans="1:10" ht="20" customHeight="1">
      <c r="B37" s="134">
        <v>33</v>
      </c>
      <c r="C37" s="160" t="s">
        <v>566</v>
      </c>
      <c r="D37" s="163">
        <v>300</v>
      </c>
      <c r="E37" s="123"/>
      <c r="F37" s="123"/>
      <c r="G37" s="124"/>
      <c r="H37" s="125"/>
      <c r="I37" s="126"/>
      <c r="J37" s="158" t="s">
        <v>564</v>
      </c>
    </row>
    <row r="38" spans="1:10" ht="20" customHeight="1">
      <c r="B38" s="134">
        <v>34</v>
      </c>
      <c r="C38" s="135" t="s">
        <v>479</v>
      </c>
      <c r="D38" s="163">
        <v>300</v>
      </c>
      <c r="E38" s="123"/>
      <c r="F38" s="123"/>
      <c r="G38" s="124"/>
      <c r="H38" s="125"/>
      <c r="I38" s="126"/>
      <c r="J38" s="137"/>
    </row>
    <row r="39" spans="1:10" ht="20" customHeight="1">
      <c r="B39" s="134">
        <v>35</v>
      </c>
      <c r="C39" s="137" t="s">
        <v>480</v>
      </c>
      <c r="D39" s="163">
        <v>300</v>
      </c>
      <c r="E39" s="123"/>
      <c r="F39" s="123"/>
      <c r="G39" s="124"/>
      <c r="H39" s="125"/>
      <c r="I39" s="126"/>
      <c r="J39" s="137"/>
    </row>
    <row r="40" spans="1:10" ht="20" customHeight="1">
      <c r="B40" s="134">
        <v>36</v>
      </c>
      <c r="C40" s="137" t="s">
        <v>481</v>
      </c>
      <c r="D40" s="163">
        <v>300</v>
      </c>
      <c r="E40" s="123"/>
      <c r="F40" s="123"/>
      <c r="G40" s="124"/>
      <c r="H40" s="125"/>
      <c r="I40" s="126"/>
      <c r="J40" s="137"/>
    </row>
    <row r="41" spans="1:10" ht="20" customHeight="1">
      <c r="B41" s="134">
        <v>37</v>
      </c>
      <c r="C41" s="135" t="s">
        <v>482</v>
      </c>
      <c r="D41" s="163">
        <v>300</v>
      </c>
      <c r="E41" s="123"/>
      <c r="F41" s="123"/>
      <c r="G41" s="124"/>
      <c r="H41" s="125"/>
      <c r="I41" s="126"/>
      <c r="J41" s="137"/>
    </row>
    <row r="42" spans="1:10" ht="20" customHeight="1">
      <c r="B42" s="134">
        <v>38</v>
      </c>
      <c r="C42" s="135" t="s">
        <v>483</v>
      </c>
      <c r="D42" s="163">
        <v>300</v>
      </c>
      <c r="E42" s="126"/>
      <c r="F42" s="126"/>
      <c r="G42" s="126"/>
      <c r="H42" s="126"/>
      <c r="I42" s="126"/>
      <c r="J42" s="137"/>
    </row>
    <row r="43" spans="1:10" ht="20" customHeight="1">
      <c r="B43" s="134">
        <v>39</v>
      </c>
      <c r="C43" s="135" t="s">
        <v>484</v>
      </c>
      <c r="D43" s="163">
        <v>300</v>
      </c>
      <c r="E43" s="126"/>
      <c r="F43" s="126"/>
      <c r="G43" s="126"/>
      <c r="H43" s="126"/>
      <c r="I43" s="126"/>
      <c r="J43" s="137"/>
    </row>
    <row r="44" spans="1:10" ht="20" customHeight="1">
      <c r="B44" s="134">
        <v>40</v>
      </c>
      <c r="C44" s="162" t="s">
        <v>615</v>
      </c>
      <c r="D44" s="163">
        <v>300</v>
      </c>
      <c r="E44" s="126"/>
      <c r="F44" s="126"/>
      <c r="G44" s="126"/>
      <c r="H44" s="126"/>
      <c r="I44" s="126"/>
      <c r="J44" s="137" t="s">
        <v>592</v>
      </c>
    </row>
    <row r="45" spans="1:10" ht="20" customHeight="1">
      <c r="B45" s="134">
        <v>41</v>
      </c>
      <c r="C45" s="137" t="s">
        <v>485</v>
      </c>
      <c r="D45" s="163">
        <v>300</v>
      </c>
      <c r="E45" s="126"/>
      <c r="F45" s="126"/>
      <c r="G45" s="126"/>
      <c r="H45" s="126"/>
      <c r="I45" s="126"/>
      <c r="J45" s="137"/>
    </row>
    <row r="46" spans="1:10" ht="20" customHeight="1">
      <c r="B46" s="134">
        <v>42</v>
      </c>
      <c r="C46" s="137" t="s">
        <v>486</v>
      </c>
      <c r="D46" s="163">
        <v>300</v>
      </c>
      <c r="E46" s="126"/>
      <c r="F46" s="126"/>
      <c r="G46" s="126"/>
      <c r="H46" s="126"/>
      <c r="I46" s="126"/>
      <c r="J46" s="137"/>
    </row>
    <row r="47" spans="1:10" ht="20" customHeight="1">
      <c r="B47" s="134">
        <v>43</v>
      </c>
      <c r="C47" s="135"/>
      <c r="D47" s="136"/>
      <c r="E47" s="126"/>
      <c r="F47" s="126"/>
      <c r="G47" s="126"/>
      <c r="H47" s="126"/>
      <c r="I47" s="126"/>
      <c r="J47" s="137"/>
    </row>
    <row r="48" spans="1:10" ht="20" customHeight="1">
      <c r="B48" s="134">
        <v>44</v>
      </c>
      <c r="C48" s="138"/>
      <c r="D48" s="129"/>
      <c r="E48" s="126"/>
      <c r="F48" s="126"/>
      <c r="G48" s="126"/>
      <c r="H48" s="126"/>
      <c r="I48" s="126"/>
      <c r="J48" s="138"/>
    </row>
    <row r="49" spans="2:10" ht="20" customHeight="1">
      <c r="B49" s="134">
        <v>45</v>
      </c>
      <c r="C49" s="138"/>
      <c r="D49" s="129"/>
      <c r="E49" s="126"/>
      <c r="F49" s="126"/>
      <c r="G49" s="126"/>
      <c r="H49" s="126"/>
      <c r="I49" s="126"/>
      <c r="J49" s="138"/>
    </row>
  </sheetData>
  <sortState ref="C5:J46">
    <sortCondition ref="C5:C46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8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0"/>
  <sheetViews>
    <sheetView topLeftCell="A33" zoomScale="150" zoomScaleNormal="150" zoomScalePageLayoutView="150" workbookViewId="0">
      <selection sqref="A1:J40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2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641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35" t="s">
        <v>420</v>
      </c>
      <c r="D5" s="136">
        <v>400</v>
      </c>
      <c r="E5" s="123"/>
      <c r="F5" s="123"/>
      <c r="G5" s="124"/>
      <c r="H5" s="125"/>
      <c r="I5" s="126"/>
      <c r="J5" s="137"/>
    </row>
    <row r="6" spans="2:10" ht="20" customHeight="1">
      <c r="B6" s="134">
        <v>2</v>
      </c>
      <c r="C6" s="135" t="s">
        <v>421</v>
      </c>
      <c r="D6" s="136">
        <v>400</v>
      </c>
      <c r="E6" s="128"/>
      <c r="F6" s="128"/>
      <c r="G6" s="124"/>
      <c r="H6" s="125"/>
      <c r="I6" s="126"/>
      <c r="J6" s="137"/>
    </row>
    <row r="7" spans="2:10" ht="20" customHeight="1">
      <c r="B7" s="134">
        <v>3</v>
      </c>
      <c r="C7" s="135" t="s">
        <v>422</v>
      </c>
      <c r="D7" s="136">
        <v>400</v>
      </c>
      <c r="E7" s="123"/>
      <c r="F7" s="123"/>
      <c r="G7" s="124"/>
      <c r="H7" s="125"/>
      <c r="I7" s="126"/>
      <c r="J7" s="137"/>
    </row>
    <row r="8" spans="2:10" ht="20" customHeight="1">
      <c r="B8" s="134">
        <v>4</v>
      </c>
      <c r="C8" s="137" t="s">
        <v>423</v>
      </c>
      <c r="D8" s="136">
        <v>400</v>
      </c>
      <c r="E8" s="123"/>
      <c r="F8" s="123"/>
      <c r="G8" s="124"/>
      <c r="H8" s="125"/>
      <c r="I8" s="126"/>
      <c r="J8" s="137"/>
    </row>
    <row r="9" spans="2:10" ht="20" customHeight="1">
      <c r="B9" s="134">
        <v>5</v>
      </c>
      <c r="C9" s="158" t="s">
        <v>570</v>
      </c>
      <c r="D9" s="136">
        <v>400</v>
      </c>
      <c r="E9" s="123"/>
      <c r="F9" s="123"/>
      <c r="G9" s="124"/>
      <c r="H9" s="125"/>
      <c r="I9" s="126"/>
      <c r="J9" s="158" t="s">
        <v>564</v>
      </c>
    </row>
    <row r="10" spans="2:10" ht="20" customHeight="1">
      <c r="B10" s="134">
        <v>6</v>
      </c>
      <c r="C10" s="135" t="s">
        <v>424</v>
      </c>
      <c r="D10" s="136">
        <v>400</v>
      </c>
      <c r="E10" s="123"/>
      <c r="F10" s="123"/>
      <c r="G10" s="124"/>
      <c r="H10" s="125"/>
      <c r="I10" s="126"/>
      <c r="J10" s="137"/>
    </row>
    <row r="11" spans="2:10" ht="20" customHeight="1">
      <c r="B11" s="134">
        <v>7</v>
      </c>
      <c r="C11" s="135" t="s">
        <v>425</v>
      </c>
      <c r="D11" s="136">
        <v>400</v>
      </c>
      <c r="E11" s="123"/>
      <c r="F11" s="123"/>
      <c r="G11" s="124"/>
      <c r="H11" s="125"/>
      <c r="I11" s="126"/>
      <c r="J11" s="137"/>
    </row>
    <row r="12" spans="2:10" ht="20" customHeight="1">
      <c r="B12" s="134">
        <v>8</v>
      </c>
      <c r="C12" s="135" t="s">
        <v>426</v>
      </c>
      <c r="D12" s="136">
        <v>400</v>
      </c>
      <c r="E12" s="123"/>
      <c r="F12" s="123"/>
      <c r="G12" s="124"/>
      <c r="H12" s="125"/>
      <c r="I12" s="126"/>
      <c r="J12" s="137"/>
    </row>
    <row r="13" spans="2:10" ht="20" customHeight="1">
      <c r="B13" s="134">
        <v>9</v>
      </c>
      <c r="C13" s="166" t="s">
        <v>427</v>
      </c>
      <c r="D13" s="136">
        <v>400</v>
      </c>
      <c r="E13" s="123"/>
      <c r="F13" s="123"/>
      <c r="G13" s="124"/>
      <c r="H13" s="125"/>
      <c r="I13" s="126"/>
      <c r="J13" s="137"/>
    </row>
    <row r="14" spans="2:10" ht="20" customHeight="1">
      <c r="B14" s="134">
        <v>10</v>
      </c>
      <c r="C14" s="135" t="s">
        <v>428</v>
      </c>
      <c r="D14" s="136">
        <v>400</v>
      </c>
      <c r="E14" s="126"/>
      <c r="F14" s="126"/>
      <c r="G14" s="126"/>
      <c r="H14" s="126"/>
      <c r="I14" s="126"/>
      <c r="J14" s="137"/>
    </row>
    <row r="15" spans="2:10" ht="20" customHeight="1">
      <c r="B15" s="134">
        <v>11</v>
      </c>
      <c r="C15" s="135" t="s">
        <v>429</v>
      </c>
      <c r="D15" s="136">
        <v>400</v>
      </c>
      <c r="E15" s="123"/>
      <c r="F15" s="123"/>
      <c r="G15" s="124"/>
      <c r="H15" s="125"/>
      <c r="I15" s="126"/>
      <c r="J15" s="137"/>
    </row>
    <row r="16" spans="2:10" ht="20" customHeight="1">
      <c r="B16" s="134">
        <v>12</v>
      </c>
      <c r="C16" s="135" t="s">
        <v>430</v>
      </c>
      <c r="D16" s="136">
        <v>400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35" t="s">
        <v>431</v>
      </c>
      <c r="D17" s="136">
        <v>400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35" t="s">
        <v>432</v>
      </c>
      <c r="D18" s="136">
        <v>400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37" t="s">
        <v>433</v>
      </c>
      <c r="D19" s="136">
        <v>400</v>
      </c>
      <c r="E19" s="126"/>
      <c r="F19" s="126"/>
      <c r="G19" s="126"/>
      <c r="H19" s="126"/>
      <c r="I19" s="126"/>
      <c r="J19" s="137"/>
    </row>
    <row r="20" spans="2:10" ht="20" customHeight="1">
      <c r="B20" s="134">
        <v>16</v>
      </c>
      <c r="C20" s="135" t="s">
        <v>434</v>
      </c>
      <c r="D20" s="136">
        <v>400</v>
      </c>
      <c r="E20" s="128"/>
      <c r="F20" s="128"/>
      <c r="G20" s="124"/>
      <c r="H20" s="125"/>
      <c r="I20" s="126"/>
      <c r="J20" s="137"/>
    </row>
    <row r="21" spans="2:10" ht="20" customHeight="1">
      <c r="B21" s="134">
        <v>17</v>
      </c>
      <c r="C21" s="137" t="s">
        <v>435</v>
      </c>
      <c r="D21" s="136">
        <v>400</v>
      </c>
      <c r="E21" s="126"/>
      <c r="F21" s="126"/>
      <c r="G21" s="126"/>
      <c r="H21" s="126"/>
      <c r="I21" s="126"/>
      <c r="J21" s="137"/>
    </row>
    <row r="22" spans="2:10" ht="20" customHeight="1">
      <c r="B22" s="134">
        <v>18</v>
      </c>
      <c r="C22" s="135" t="s">
        <v>662</v>
      </c>
      <c r="D22" s="136">
        <v>400</v>
      </c>
      <c r="E22" s="123"/>
      <c r="F22" s="123"/>
      <c r="G22" s="124"/>
      <c r="H22" s="125"/>
      <c r="I22" s="126"/>
      <c r="J22" s="157" t="s">
        <v>592</v>
      </c>
    </row>
    <row r="23" spans="2:10" ht="20" customHeight="1">
      <c r="B23" s="134">
        <v>19</v>
      </c>
      <c r="C23" s="135" t="s">
        <v>437</v>
      </c>
      <c r="D23" s="136">
        <v>400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35" t="s">
        <v>438</v>
      </c>
      <c r="D24" s="136">
        <v>400</v>
      </c>
      <c r="E24" s="123"/>
      <c r="F24" s="123"/>
      <c r="G24" s="124"/>
      <c r="H24" s="125"/>
      <c r="I24" s="126"/>
      <c r="J24" s="137"/>
    </row>
    <row r="25" spans="2:10" s="130" customFormat="1" ht="20" customHeight="1">
      <c r="B25" s="134">
        <v>21</v>
      </c>
      <c r="C25" s="135" t="s">
        <v>616</v>
      </c>
      <c r="D25" s="136">
        <v>400</v>
      </c>
      <c r="E25" s="123"/>
      <c r="F25" s="123"/>
      <c r="G25" s="217"/>
      <c r="H25" s="218"/>
      <c r="I25" s="127"/>
      <c r="J25" s="157" t="s">
        <v>592</v>
      </c>
    </row>
    <row r="26" spans="2:10" ht="20" customHeight="1">
      <c r="B26" s="134">
        <v>22</v>
      </c>
      <c r="C26" s="135" t="s">
        <v>439</v>
      </c>
      <c r="D26" s="136">
        <v>400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35" t="s">
        <v>440</v>
      </c>
      <c r="D27" s="136">
        <v>400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37" t="s">
        <v>441</v>
      </c>
      <c r="D28" s="136">
        <v>400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57" t="s">
        <v>569</v>
      </c>
      <c r="D29" s="136">
        <v>400</v>
      </c>
      <c r="E29" s="123"/>
      <c r="F29" s="123"/>
      <c r="G29" s="124"/>
      <c r="H29" s="125"/>
      <c r="I29" s="126"/>
      <c r="J29" s="157" t="s">
        <v>592</v>
      </c>
    </row>
    <row r="30" spans="2:10" ht="20" customHeight="1">
      <c r="B30" s="134">
        <v>26</v>
      </c>
      <c r="C30" s="135" t="s">
        <v>442</v>
      </c>
      <c r="D30" s="136">
        <v>400</v>
      </c>
      <c r="E30" s="123"/>
      <c r="F30" s="123"/>
      <c r="G30" s="124"/>
      <c r="H30" s="125"/>
      <c r="I30" s="126"/>
      <c r="J30" s="137"/>
    </row>
    <row r="31" spans="2:10" s="130" customFormat="1" ht="20" customHeight="1">
      <c r="B31" s="134">
        <v>27</v>
      </c>
      <c r="C31" s="137" t="s">
        <v>443</v>
      </c>
      <c r="D31" s="136">
        <v>400</v>
      </c>
      <c r="E31" s="127"/>
      <c r="F31" s="127"/>
      <c r="G31" s="127"/>
      <c r="H31" s="127"/>
      <c r="I31" s="127"/>
      <c r="J31" s="137"/>
    </row>
    <row r="32" spans="2:10" ht="20" customHeight="1">
      <c r="B32" s="134">
        <v>28</v>
      </c>
      <c r="C32" s="135" t="s">
        <v>444</v>
      </c>
      <c r="D32" s="136">
        <v>400</v>
      </c>
      <c r="E32" s="123"/>
      <c r="F32" s="123"/>
      <c r="G32" s="124"/>
      <c r="H32" s="125"/>
      <c r="I32" s="126"/>
      <c r="J32" s="137"/>
    </row>
    <row r="33" spans="1:10" ht="20" customHeight="1">
      <c r="B33" s="134">
        <v>29</v>
      </c>
      <c r="C33" s="135" t="s">
        <v>445</v>
      </c>
      <c r="D33" s="136">
        <v>400</v>
      </c>
      <c r="E33" s="123"/>
      <c r="F33" s="123"/>
      <c r="G33" s="124"/>
      <c r="H33" s="125"/>
      <c r="I33" s="126"/>
      <c r="J33" s="137"/>
    </row>
    <row r="34" spans="1:10" ht="20" customHeight="1">
      <c r="A34" s="131"/>
      <c r="B34" s="134">
        <v>30</v>
      </c>
      <c r="C34" s="137" t="s">
        <v>446</v>
      </c>
      <c r="D34" s="136">
        <v>400</v>
      </c>
      <c r="E34" s="126"/>
      <c r="F34" s="126"/>
      <c r="G34" s="126"/>
      <c r="H34" s="126"/>
      <c r="I34" s="126"/>
      <c r="J34" s="137"/>
    </row>
    <row r="35" spans="1:10" s="130" customFormat="1" ht="20" customHeight="1">
      <c r="A35" s="132"/>
      <c r="B35" s="134">
        <v>31</v>
      </c>
      <c r="C35" s="135" t="s">
        <v>447</v>
      </c>
      <c r="D35" s="136">
        <v>400</v>
      </c>
      <c r="E35" s="127"/>
      <c r="F35" s="127"/>
      <c r="G35" s="127"/>
      <c r="H35" s="127"/>
      <c r="I35" s="127"/>
      <c r="J35" s="137"/>
    </row>
    <row r="36" spans="1:10" ht="20" customHeight="1">
      <c r="B36" s="134">
        <v>32</v>
      </c>
      <c r="C36" s="135"/>
      <c r="D36" s="136"/>
      <c r="E36" s="128"/>
      <c r="F36" s="128"/>
      <c r="G36" s="124"/>
      <c r="H36" s="125"/>
      <c r="I36" s="126"/>
      <c r="J36" s="137"/>
    </row>
    <row r="37" spans="1:10" ht="20" customHeight="1">
      <c r="B37" s="134">
        <v>33</v>
      </c>
      <c r="C37" s="135"/>
      <c r="D37" s="136"/>
      <c r="E37" s="123"/>
      <c r="F37" s="123"/>
      <c r="G37" s="124"/>
      <c r="H37" s="125"/>
      <c r="I37" s="126"/>
      <c r="J37" s="137"/>
    </row>
    <row r="38" spans="1:10" ht="20" customHeight="1">
      <c r="B38" s="134">
        <v>34</v>
      </c>
      <c r="C38" s="135"/>
      <c r="D38" s="136"/>
      <c r="E38" s="123"/>
      <c r="F38" s="123"/>
      <c r="G38" s="124"/>
      <c r="H38" s="125"/>
      <c r="I38" s="126"/>
      <c r="J38" s="137"/>
    </row>
    <row r="39" spans="1:10" ht="20" customHeight="1">
      <c r="B39" s="134">
        <v>35</v>
      </c>
      <c r="C39" s="135"/>
      <c r="D39" s="136"/>
      <c r="E39" s="123"/>
      <c r="F39" s="123"/>
      <c r="G39" s="124"/>
      <c r="H39" s="125"/>
      <c r="I39" s="126"/>
      <c r="J39" s="158"/>
    </row>
    <row r="40" spans="1:10" ht="20" customHeight="1">
      <c r="B40" s="134">
        <v>36</v>
      </c>
      <c r="C40" s="135"/>
      <c r="D40" s="136"/>
      <c r="E40" s="123"/>
      <c r="F40" s="123"/>
      <c r="G40" s="124"/>
      <c r="H40" s="125"/>
      <c r="I40" s="126"/>
      <c r="J40" s="137"/>
    </row>
  </sheetData>
  <sortState ref="C5:J35">
    <sortCondition ref="C5:C35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74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5"/>
  <sheetViews>
    <sheetView zoomScale="150" zoomScaleNormal="150" zoomScalePageLayoutView="150" workbookViewId="0">
      <selection sqref="A1:J45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223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  <c r="J1" s="219"/>
    </row>
    <row r="2" spans="2:10" s="115" customFormat="1" ht="20" customHeight="1">
      <c r="B2" s="196" t="s">
        <v>640</v>
      </c>
      <c r="C2" s="197"/>
      <c r="D2" s="197"/>
      <c r="E2" s="197"/>
      <c r="F2" s="197"/>
      <c r="J2" s="219"/>
    </row>
    <row r="3" spans="2:10" s="115" customFormat="1" ht="20" customHeight="1">
      <c r="B3" s="153"/>
      <c r="C3" s="116"/>
      <c r="D3" s="116"/>
      <c r="E3" s="116"/>
      <c r="F3" s="116"/>
      <c r="J3" s="219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220" t="s">
        <v>630</v>
      </c>
    </row>
    <row r="5" spans="2:10" ht="20" customHeight="1">
      <c r="B5" s="134">
        <v>1</v>
      </c>
      <c r="C5" s="135" t="s">
        <v>388</v>
      </c>
      <c r="D5" s="136">
        <v>501</v>
      </c>
      <c r="E5" s="123"/>
      <c r="F5" s="123"/>
      <c r="G5" s="124"/>
      <c r="H5" s="125"/>
      <c r="I5" s="126"/>
      <c r="J5" s="221"/>
    </row>
    <row r="6" spans="2:10" ht="20" customHeight="1">
      <c r="B6" s="134">
        <v>2</v>
      </c>
      <c r="C6" s="135" t="s">
        <v>389</v>
      </c>
      <c r="D6" s="165">
        <v>501</v>
      </c>
      <c r="E6" s="128"/>
      <c r="F6" s="128"/>
      <c r="G6" s="124"/>
      <c r="H6" s="125"/>
      <c r="I6" s="126"/>
      <c r="J6" s="221"/>
    </row>
    <row r="7" spans="2:10" ht="20" customHeight="1">
      <c r="B7" s="134">
        <v>3</v>
      </c>
      <c r="C7" s="135" t="s">
        <v>390</v>
      </c>
      <c r="D7" s="136">
        <v>501</v>
      </c>
      <c r="E7" s="123"/>
      <c r="F7" s="123"/>
      <c r="G7" s="124"/>
      <c r="H7" s="125"/>
      <c r="I7" s="126"/>
      <c r="J7" s="221"/>
    </row>
    <row r="8" spans="2:10" ht="20" customHeight="1">
      <c r="B8" s="134">
        <v>4</v>
      </c>
      <c r="C8" s="135" t="s">
        <v>391</v>
      </c>
      <c r="D8" s="165">
        <v>501</v>
      </c>
      <c r="E8" s="123"/>
      <c r="F8" s="123"/>
      <c r="G8" s="124"/>
      <c r="H8" s="125"/>
      <c r="I8" s="126"/>
      <c r="J8" s="221"/>
    </row>
    <row r="9" spans="2:10" ht="20" customHeight="1">
      <c r="B9" s="134">
        <v>5</v>
      </c>
      <c r="C9" s="162" t="s">
        <v>573</v>
      </c>
      <c r="D9" s="165">
        <v>501</v>
      </c>
      <c r="E9" s="123"/>
      <c r="F9" s="123"/>
      <c r="G9" s="124"/>
      <c r="H9" s="125"/>
      <c r="I9" s="126"/>
      <c r="J9" s="221" t="s">
        <v>592</v>
      </c>
    </row>
    <row r="10" spans="2:10" ht="20" customHeight="1">
      <c r="B10" s="134">
        <v>6</v>
      </c>
      <c r="C10" s="160" t="s">
        <v>663</v>
      </c>
      <c r="D10" s="165">
        <v>501</v>
      </c>
      <c r="E10" s="123"/>
      <c r="F10" s="123"/>
      <c r="G10" s="124"/>
      <c r="H10" s="125"/>
      <c r="I10" s="126"/>
      <c r="J10" s="222" t="s">
        <v>684</v>
      </c>
    </row>
    <row r="11" spans="2:10" ht="20" customHeight="1">
      <c r="B11" s="134">
        <v>7</v>
      </c>
      <c r="C11" s="137" t="s">
        <v>392</v>
      </c>
      <c r="D11" s="136">
        <v>501</v>
      </c>
      <c r="E11" s="123"/>
      <c r="F11" s="123"/>
      <c r="G11" s="124"/>
      <c r="H11" s="125"/>
      <c r="I11" s="126"/>
      <c r="J11" s="221"/>
    </row>
    <row r="12" spans="2:10" ht="20" customHeight="1">
      <c r="B12" s="134">
        <v>8</v>
      </c>
      <c r="C12" s="135" t="s">
        <v>393</v>
      </c>
      <c r="D12" s="165">
        <v>501</v>
      </c>
      <c r="E12" s="123"/>
      <c r="F12" s="123"/>
      <c r="G12" s="124"/>
      <c r="H12" s="125"/>
      <c r="I12" s="126"/>
      <c r="J12" s="221"/>
    </row>
    <row r="13" spans="2:10" ht="20" customHeight="1">
      <c r="B13" s="134">
        <v>9</v>
      </c>
      <c r="C13" s="135" t="s">
        <v>394</v>
      </c>
      <c r="D13" s="136">
        <v>501</v>
      </c>
      <c r="E13" s="123"/>
      <c r="F13" s="123"/>
      <c r="G13" s="124"/>
      <c r="H13" s="125"/>
      <c r="I13" s="126"/>
      <c r="J13" s="221"/>
    </row>
    <row r="14" spans="2:10" ht="20" customHeight="1">
      <c r="B14" s="134">
        <v>10</v>
      </c>
      <c r="C14" s="137" t="s">
        <v>395</v>
      </c>
      <c r="D14" s="165">
        <v>501</v>
      </c>
      <c r="E14" s="123"/>
      <c r="F14" s="123"/>
      <c r="G14" s="124"/>
      <c r="H14" s="125"/>
      <c r="I14" s="126"/>
      <c r="J14" s="221"/>
    </row>
    <row r="15" spans="2:10" ht="20" customHeight="1">
      <c r="B15" s="134">
        <v>11</v>
      </c>
      <c r="C15" s="158" t="s">
        <v>574</v>
      </c>
      <c r="D15" s="159">
        <v>501</v>
      </c>
      <c r="E15" s="126"/>
      <c r="F15" s="126"/>
      <c r="G15" s="126"/>
      <c r="H15" s="126"/>
      <c r="I15" s="126"/>
      <c r="J15" s="222" t="s">
        <v>572</v>
      </c>
    </row>
    <row r="16" spans="2:10" ht="20" customHeight="1">
      <c r="B16" s="134">
        <v>12</v>
      </c>
      <c r="C16" s="135" t="s">
        <v>396</v>
      </c>
      <c r="D16" s="136">
        <v>501</v>
      </c>
      <c r="E16" s="123"/>
      <c r="F16" s="123"/>
      <c r="G16" s="124"/>
      <c r="H16" s="125"/>
      <c r="I16" s="126"/>
      <c r="J16" s="221"/>
    </row>
    <row r="17" spans="2:10" ht="20" customHeight="1">
      <c r="B17" s="134">
        <v>13</v>
      </c>
      <c r="C17" s="135" t="s">
        <v>397</v>
      </c>
      <c r="D17" s="165">
        <v>501</v>
      </c>
      <c r="E17" s="123"/>
      <c r="F17" s="123"/>
      <c r="G17" s="124"/>
      <c r="H17" s="125"/>
      <c r="I17" s="126"/>
      <c r="J17" s="221"/>
    </row>
    <row r="18" spans="2:10" ht="20" customHeight="1">
      <c r="B18" s="134">
        <v>14</v>
      </c>
      <c r="C18" s="135" t="s">
        <v>398</v>
      </c>
      <c r="D18" s="136">
        <v>501</v>
      </c>
      <c r="E18" s="123"/>
      <c r="F18" s="123"/>
      <c r="G18" s="124"/>
      <c r="H18" s="125"/>
      <c r="I18" s="126"/>
      <c r="J18" s="221"/>
    </row>
    <row r="19" spans="2:10" ht="20" customHeight="1">
      <c r="B19" s="134">
        <v>15</v>
      </c>
      <c r="C19" s="135" t="s">
        <v>399</v>
      </c>
      <c r="D19" s="165">
        <v>501</v>
      </c>
      <c r="E19" s="123"/>
      <c r="F19" s="123"/>
      <c r="G19" s="124"/>
      <c r="H19" s="125"/>
      <c r="I19" s="126"/>
      <c r="J19" s="221"/>
    </row>
    <row r="20" spans="2:10" ht="20" customHeight="1">
      <c r="B20" s="134">
        <v>16</v>
      </c>
      <c r="C20" s="135" t="s">
        <v>400</v>
      </c>
      <c r="D20" s="136">
        <v>501</v>
      </c>
      <c r="E20" s="126"/>
      <c r="F20" s="126"/>
      <c r="G20" s="126"/>
      <c r="H20" s="126"/>
      <c r="I20" s="126"/>
      <c r="J20" s="221"/>
    </row>
    <row r="21" spans="2:10" ht="20" customHeight="1">
      <c r="B21" s="134">
        <v>17</v>
      </c>
      <c r="C21" s="162" t="s">
        <v>571</v>
      </c>
      <c r="D21" s="163">
        <v>501</v>
      </c>
      <c r="E21" s="128"/>
      <c r="F21" s="128"/>
      <c r="G21" s="124"/>
      <c r="H21" s="125"/>
      <c r="I21" s="126"/>
      <c r="J21" s="221" t="s">
        <v>592</v>
      </c>
    </row>
    <row r="22" spans="2:10" ht="20" customHeight="1">
      <c r="B22" s="134">
        <v>18</v>
      </c>
      <c r="C22" s="135" t="s">
        <v>401</v>
      </c>
      <c r="D22" s="165">
        <v>501</v>
      </c>
      <c r="E22" s="126"/>
      <c r="F22" s="126"/>
      <c r="G22" s="126"/>
      <c r="H22" s="126"/>
      <c r="I22" s="126"/>
      <c r="J22" s="221"/>
    </row>
    <row r="23" spans="2:10" ht="20" customHeight="1">
      <c r="B23" s="134">
        <v>19</v>
      </c>
      <c r="C23" s="135" t="s">
        <v>402</v>
      </c>
      <c r="D23" s="136">
        <v>501</v>
      </c>
      <c r="E23" s="123"/>
      <c r="F23" s="123"/>
      <c r="G23" s="124"/>
      <c r="H23" s="125"/>
      <c r="I23" s="126"/>
      <c r="J23" s="221"/>
    </row>
    <row r="24" spans="2:10" ht="20" customHeight="1">
      <c r="B24" s="134">
        <v>20</v>
      </c>
      <c r="C24" s="135" t="s">
        <v>403</v>
      </c>
      <c r="D24" s="165">
        <v>501</v>
      </c>
      <c r="E24" s="123"/>
      <c r="F24" s="123"/>
      <c r="G24" s="124"/>
      <c r="H24" s="125"/>
      <c r="I24" s="126"/>
      <c r="J24" s="221"/>
    </row>
    <row r="25" spans="2:10" ht="20" customHeight="1">
      <c r="B25" s="134">
        <v>21</v>
      </c>
      <c r="C25" s="135" t="s">
        <v>404</v>
      </c>
      <c r="D25" s="136">
        <v>501</v>
      </c>
      <c r="E25" s="123"/>
      <c r="F25" s="123"/>
      <c r="G25" s="124"/>
      <c r="H25" s="125"/>
      <c r="I25" s="126"/>
      <c r="J25" s="221"/>
    </row>
    <row r="26" spans="2:10" ht="20" customHeight="1">
      <c r="B26" s="134">
        <v>22</v>
      </c>
      <c r="C26" s="135" t="s">
        <v>405</v>
      </c>
      <c r="D26" s="165">
        <v>501</v>
      </c>
      <c r="E26" s="123"/>
      <c r="F26" s="123"/>
      <c r="G26" s="124"/>
      <c r="H26" s="125"/>
      <c r="I26" s="126"/>
      <c r="J26" s="221"/>
    </row>
    <row r="27" spans="2:10" ht="20" customHeight="1">
      <c r="B27" s="134">
        <v>23</v>
      </c>
      <c r="C27" s="135" t="s">
        <v>406</v>
      </c>
      <c r="D27" s="136">
        <v>501</v>
      </c>
      <c r="E27" s="123"/>
      <c r="F27" s="123"/>
      <c r="G27" s="124"/>
      <c r="H27" s="125"/>
      <c r="I27" s="126"/>
      <c r="J27" s="221"/>
    </row>
    <row r="28" spans="2:10" ht="20" customHeight="1">
      <c r="B28" s="134">
        <v>24</v>
      </c>
      <c r="C28" s="137" t="s">
        <v>407</v>
      </c>
      <c r="D28" s="165">
        <v>501</v>
      </c>
      <c r="E28" s="123"/>
      <c r="F28" s="123"/>
      <c r="G28" s="124"/>
      <c r="H28" s="125"/>
      <c r="I28" s="126"/>
      <c r="J28" s="221"/>
    </row>
    <row r="29" spans="2:10" ht="20" customHeight="1">
      <c r="B29" s="134">
        <v>25</v>
      </c>
      <c r="C29" s="137" t="s">
        <v>575</v>
      </c>
      <c r="D29" s="165">
        <v>501</v>
      </c>
      <c r="E29" s="123"/>
      <c r="F29" s="123"/>
      <c r="G29" s="124"/>
      <c r="H29" s="125"/>
      <c r="I29" s="126"/>
      <c r="J29" s="221"/>
    </row>
    <row r="30" spans="2:10" ht="20" customHeight="1">
      <c r="B30" s="134">
        <v>26</v>
      </c>
      <c r="C30" s="137" t="s">
        <v>408</v>
      </c>
      <c r="D30" s="136">
        <v>501</v>
      </c>
      <c r="E30" s="123"/>
      <c r="F30" s="123"/>
      <c r="G30" s="124"/>
      <c r="H30" s="125"/>
      <c r="I30" s="126"/>
      <c r="J30" s="221"/>
    </row>
    <row r="31" spans="2:10" ht="20" customHeight="1">
      <c r="B31" s="134">
        <v>27</v>
      </c>
      <c r="C31" s="135" t="s">
        <v>409</v>
      </c>
      <c r="D31" s="165">
        <v>501</v>
      </c>
      <c r="E31" s="123"/>
      <c r="F31" s="123"/>
      <c r="G31" s="124"/>
      <c r="H31" s="125"/>
      <c r="I31" s="126"/>
      <c r="J31" s="221"/>
    </row>
    <row r="32" spans="2:10" s="130" customFormat="1" ht="20" customHeight="1">
      <c r="B32" s="134">
        <v>28</v>
      </c>
      <c r="C32" s="135" t="s">
        <v>410</v>
      </c>
      <c r="D32" s="136">
        <v>501</v>
      </c>
      <c r="E32" s="127"/>
      <c r="F32" s="127"/>
      <c r="G32" s="127"/>
      <c r="H32" s="127"/>
      <c r="I32" s="127"/>
      <c r="J32" s="221"/>
    </row>
    <row r="33" spans="1:10" ht="20" customHeight="1">
      <c r="B33" s="134">
        <v>29</v>
      </c>
      <c r="C33" s="135" t="s">
        <v>411</v>
      </c>
      <c r="D33" s="165">
        <v>501</v>
      </c>
      <c r="E33" s="123"/>
      <c r="F33" s="123"/>
      <c r="G33" s="124"/>
      <c r="H33" s="125"/>
      <c r="I33" s="126"/>
      <c r="J33" s="221"/>
    </row>
    <row r="34" spans="1:10" ht="20" customHeight="1">
      <c r="B34" s="134">
        <v>30</v>
      </c>
      <c r="C34" s="135" t="s">
        <v>412</v>
      </c>
      <c r="D34" s="136">
        <v>501</v>
      </c>
      <c r="E34" s="123"/>
      <c r="F34" s="123"/>
      <c r="G34" s="124"/>
      <c r="H34" s="125"/>
      <c r="I34" s="126"/>
      <c r="J34" s="221"/>
    </row>
    <row r="35" spans="1:10" ht="20" customHeight="1">
      <c r="A35" s="131"/>
      <c r="B35" s="134">
        <v>31</v>
      </c>
      <c r="C35" s="135" t="s">
        <v>413</v>
      </c>
      <c r="D35" s="165">
        <v>501</v>
      </c>
      <c r="E35" s="126"/>
      <c r="F35" s="126"/>
      <c r="G35" s="126"/>
      <c r="H35" s="126"/>
      <c r="I35" s="126"/>
      <c r="J35" s="221"/>
    </row>
    <row r="36" spans="1:10" s="130" customFormat="1" ht="20" customHeight="1">
      <c r="A36" s="132"/>
      <c r="B36" s="134">
        <v>32</v>
      </c>
      <c r="C36" s="135" t="s">
        <v>414</v>
      </c>
      <c r="D36" s="136">
        <v>501</v>
      </c>
      <c r="E36" s="127"/>
      <c r="F36" s="127"/>
      <c r="G36" s="127"/>
      <c r="H36" s="127"/>
      <c r="I36" s="127"/>
      <c r="J36" s="221"/>
    </row>
    <row r="37" spans="1:10" ht="20" customHeight="1">
      <c r="B37" s="134">
        <v>33</v>
      </c>
      <c r="C37" s="135" t="s">
        <v>415</v>
      </c>
      <c r="D37" s="165">
        <v>501</v>
      </c>
      <c r="E37" s="128"/>
      <c r="F37" s="128"/>
      <c r="G37" s="124"/>
      <c r="H37" s="125"/>
      <c r="I37" s="126"/>
      <c r="J37" s="221"/>
    </row>
    <row r="38" spans="1:10" ht="20" customHeight="1">
      <c r="B38" s="134">
        <v>34</v>
      </c>
      <c r="C38" s="135" t="s">
        <v>416</v>
      </c>
      <c r="D38" s="136">
        <v>501</v>
      </c>
      <c r="E38" s="123"/>
      <c r="F38" s="123"/>
      <c r="G38" s="124"/>
      <c r="H38" s="125"/>
      <c r="I38" s="126"/>
      <c r="J38" s="221"/>
    </row>
    <row r="39" spans="1:10" ht="20" customHeight="1">
      <c r="B39" s="134">
        <v>35</v>
      </c>
      <c r="C39" s="135" t="s">
        <v>417</v>
      </c>
      <c r="D39" s="165">
        <v>501</v>
      </c>
      <c r="E39" s="123"/>
      <c r="F39" s="123"/>
      <c r="G39" s="124"/>
      <c r="H39" s="125"/>
      <c r="I39" s="126"/>
      <c r="J39" s="221"/>
    </row>
    <row r="40" spans="1:10" ht="20" customHeight="1">
      <c r="B40" s="134">
        <v>36</v>
      </c>
      <c r="C40" s="135" t="s">
        <v>418</v>
      </c>
      <c r="D40" s="136">
        <v>501</v>
      </c>
      <c r="E40" s="123"/>
      <c r="F40" s="123"/>
      <c r="G40" s="124"/>
      <c r="H40" s="125"/>
      <c r="I40" s="126"/>
      <c r="J40" s="221"/>
    </row>
    <row r="41" spans="1:10" ht="20" customHeight="1">
      <c r="B41" s="134">
        <v>37</v>
      </c>
      <c r="C41" s="135"/>
      <c r="D41" s="136"/>
      <c r="E41" s="123"/>
      <c r="F41" s="123"/>
      <c r="G41" s="124"/>
      <c r="H41" s="125"/>
      <c r="I41" s="126"/>
      <c r="J41" s="221"/>
    </row>
    <row r="42" spans="1:10" ht="20" customHeight="1">
      <c r="B42" s="134">
        <v>38</v>
      </c>
      <c r="C42" s="135"/>
      <c r="D42" s="136"/>
      <c r="E42" s="123"/>
      <c r="F42" s="123"/>
      <c r="G42" s="124"/>
      <c r="H42" s="125"/>
      <c r="I42" s="126"/>
      <c r="J42" s="221"/>
    </row>
    <row r="43" spans="1:10" ht="20" customHeight="1">
      <c r="B43" s="134">
        <v>39</v>
      </c>
      <c r="C43" s="135"/>
      <c r="D43" s="136"/>
      <c r="E43" s="126"/>
      <c r="F43" s="126"/>
      <c r="G43" s="126"/>
      <c r="H43" s="126"/>
      <c r="I43" s="126"/>
      <c r="J43" s="221"/>
    </row>
    <row r="44" spans="1:10" ht="20" customHeight="1">
      <c r="B44" s="134">
        <v>40</v>
      </c>
      <c r="C44" s="135"/>
      <c r="D44" s="136"/>
      <c r="E44" s="126"/>
      <c r="F44" s="126"/>
      <c r="G44" s="126"/>
      <c r="H44" s="126"/>
      <c r="I44" s="126"/>
      <c r="J44" s="221"/>
    </row>
    <row r="45" spans="1:10" ht="20" customHeight="1">
      <c r="B45" s="134">
        <v>41</v>
      </c>
      <c r="C45" s="135"/>
      <c r="D45" s="136"/>
      <c r="E45" s="126"/>
      <c r="F45" s="126"/>
      <c r="G45" s="126"/>
      <c r="H45" s="126"/>
      <c r="I45" s="126"/>
      <c r="J45" s="222"/>
    </row>
  </sheetData>
  <sortState ref="C5:J39">
    <sortCondition ref="C5:C39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0"/>
  <sheetViews>
    <sheetView zoomScale="150" zoomScaleNormal="150" zoomScalePageLayoutView="150" workbookViewId="0">
      <selection sqref="A1:J50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639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37" t="s">
        <v>349</v>
      </c>
      <c r="D5" s="165">
        <v>601</v>
      </c>
      <c r="E5" s="123"/>
      <c r="F5" s="123"/>
      <c r="G5" s="124"/>
      <c r="H5" s="125"/>
      <c r="I5" s="126"/>
      <c r="J5" s="137"/>
    </row>
    <row r="6" spans="2:10" ht="20" customHeight="1">
      <c r="B6" s="134">
        <v>2</v>
      </c>
      <c r="C6" s="137" t="s">
        <v>350</v>
      </c>
      <c r="D6" s="165">
        <v>601</v>
      </c>
      <c r="E6" s="128"/>
      <c r="F6" s="128"/>
      <c r="G6" s="124"/>
      <c r="H6" s="125"/>
      <c r="I6" s="126"/>
      <c r="J6" s="137"/>
    </row>
    <row r="7" spans="2:10" ht="20" customHeight="1">
      <c r="B7" s="134">
        <v>3</v>
      </c>
      <c r="C7" s="137" t="s">
        <v>351</v>
      </c>
      <c r="D7" s="165">
        <v>601</v>
      </c>
      <c r="E7" s="123"/>
      <c r="F7" s="123"/>
      <c r="G7" s="124"/>
      <c r="H7" s="125"/>
      <c r="I7" s="126"/>
      <c r="J7" s="137"/>
    </row>
    <row r="8" spans="2:10" ht="20" customHeight="1">
      <c r="B8" s="134">
        <v>4</v>
      </c>
      <c r="C8" s="137" t="s">
        <v>352</v>
      </c>
      <c r="D8" s="165">
        <v>601</v>
      </c>
      <c r="E8" s="123"/>
      <c r="F8" s="123"/>
      <c r="G8" s="124"/>
      <c r="H8" s="125"/>
      <c r="I8" s="126"/>
      <c r="J8" s="137"/>
    </row>
    <row r="9" spans="2:10" ht="20" customHeight="1">
      <c r="B9" s="134">
        <v>5</v>
      </c>
      <c r="C9" s="137" t="s">
        <v>353</v>
      </c>
      <c r="D9" s="165">
        <v>601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68" t="s">
        <v>354</v>
      </c>
      <c r="D10" s="165">
        <v>601</v>
      </c>
      <c r="E10" s="123"/>
      <c r="F10" s="123"/>
      <c r="G10" s="124"/>
      <c r="H10" s="125"/>
      <c r="I10" s="126"/>
      <c r="J10" s="137"/>
    </row>
    <row r="11" spans="2:10" ht="20" customHeight="1">
      <c r="B11" s="134">
        <v>7</v>
      </c>
      <c r="C11" s="168" t="s">
        <v>355</v>
      </c>
      <c r="D11" s="165">
        <v>601</v>
      </c>
      <c r="E11" s="123"/>
      <c r="F11" s="123"/>
      <c r="G11" s="124"/>
      <c r="H11" s="125"/>
      <c r="I11" s="126"/>
      <c r="J11" s="137"/>
    </row>
    <row r="12" spans="2:10" ht="20" customHeight="1">
      <c r="B12" s="224">
        <v>8</v>
      </c>
      <c r="C12" s="174" t="s">
        <v>356</v>
      </c>
      <c r="D12" s="165">
        <v>601</v>
      </c>
      <c r="E12" s="225"/>
      <c r="F12" s="225"/>
      <c r="G12" s="124"/>
      <c r="H12" s="125"/>
      <c r="I12" s="126"/>
      <c r="J12" s="137" t="s">
        <v>592</v>
      </c>
    </row>
    <row r="13" spans="2:10" ht="20" customHeight="1">
      <c r="B13" s="134">
        <v>9</v>
      </c>
      <c r="C13" s="169" t="s">
        <v>357</v>
      </c>
      <c r="D13" s="165">
        <v>601</v>
      </c>
      <c r="E13" s="123"/>
      <c r="F13" s="123"/>
      <c r="G13" s="124"/>
      <c r="H13" s="125"/>
      <c r="I13" s="126"/>
      <c r="J13" s="137"/>
    </row>
    <row r="14" spans="2:10" ht="20" customHeight="1">
      <c r="B14" s="134">
        <v>10</v>
      </c>
      <c r="C14" s="170" t="s">
        <v>596</v>
      </c>
      <c r="D14" s="165">
        <v>601</v>
      </c>
      <c r="E14" s="126"/>
      <c r="F14" s="126"/>
      <c r="G14" s="126"/>
      <c r="H14" s="126"/>
      <c r="I14" s="126"/>
      <c r="J14" s="158" t="s">
        <v>572</v>
      </c>
    </row>
    <row r="15" spans="2:10" ht="20" customHeight="1">
      <c r="B15" s="134">
        <v>11</v>
      </c>
      <c r="C15" s="168" t="s">
        <v>358</v>
      </c>
      <c r="D15" s="165">
        <v>601</v>
      </c>
      <c r="E15" s="123"/>
      <c r="F15" s="123"/>
      <c r="G15" s="124"/>
      <c r="H15" s="125"/>
      <c r="I15" s="126"/>
      <c r="J15" s="137"/>
    </row>
    <row r="16" spans="2:10" ht="20" customHeight="1">
      <c r="B16" s="134">
        <v>12</v>
      </c>
      <c r="C16" s="157" t="s">
        <v>359</v>
      </c>
      <c r="D16" s="165">
        <v>601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57" t="s">
        <v>360</v>
      </c>
      <c r="D17" s="165">
        <v>601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57" t="s">
        <v>593</v>
      </c>
      <c r="D18" s="165">
        <v>601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68" t="s">
        <v>362</v>
      </c>
      <c r="D19" s="165">
        <v>601</v>
      </c>
      <c r="E19" s="126"/>
      <c r="F19" s="126"/>
      <c r="G19" s="126"/>
      <c r="H19" s="126"/>
      <c r="I19" s="126"/>
      <c r="J19" s="137"/>
    </row>
    <row r="20" spans="2:10" ht="20" customHeight="1">
      <c r="B20" s="134">
        <v>16</v>
      </c>
      <c r="C20" s="168" t="s">
        <v>597</v>
      </c>
      <c r="D20" s="165">
        <v>601</v>
      </c>
      <c r="E20" s="128"/>
      <c r="F20" s="128"/>
      <c r="G20" s="124"/>
      <c r="H20" s="125"/>
      <c r="I20" s="126"/>
      <c r="J20" s="157" t="s">
        <v>592</v>
      </c>
    </row>
    <row r="21" spans="2:10" ht="20" customHeight="1">
      <c r="B21" s="134">
        <v>17</v>
      </c>
      <c r="C21" s="168" t="s">
        <v>363</v>
      </c>
      <c r="D21" s="165">
        <v>601</v>
      </c>
      <c r="E21" s="126"/>
      <c r="F21" s="126"/>
      <c r="G21" s="126"/>
      <c r="H21" s="126"/>
      <c r="I21" s="126"/>
      <c r="J21" s="137"/>
    </row>
    <row r="22" spans="2:10" ht="20" customHeight="1">
      <c r="B22" s="134">
        <v>18</v>
      </c>
      <c r="C22" s="171" t="s">
        <v>364</v>
      </c>
      <c r="D22" s="165">
        <v>601</v>
      </c>
      <c r="E22" s="123"/>
      <c r="F22" s="123"/>
      <c r="G22" s="124"/>
      <c r="H22" s="125"/>
      <c r="I22" s="126"/>
      <c r="J22" s="137"/>
    </row>
    <row r="23" spans="2:10" ht="20" customHeight="1">
      <c r="B23" s="134">
        <v>19</v>
      </c>
      <c r="C23" s="171" t="s">
        <v>365</v>
      </c>
      <c r="D23" s="165">
        <v>601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57" t="s">
        <v>366</v>
      </c>
      <c r="D24" s="165">
        <v>601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68" t="s">
        <v>367</v>
      </c>
      <c r="D25" s="165">
        <v>601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68" t="s">
        <v>664</v>
      </c>
      <c r="D26" s="165">
        <v>601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57" t="s">
        <v>368</v>
      </c>
      <c r="D27" s="165">
        <v>601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68" t="s">
        <v>369</v>
      </c>
      <c r="D28" s="165">
        <v>601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68" t="s">
        <v>370</v>
      </c>
      <c r="D29" s="165">
        <v>601</v>
      </c>
      <c r="E29" s="123"/>
      <c r="F29" s="123"/>
      <c r="G29" s="124"/>
      <c r="H29" s="125"/>
      <c r="I29" s="126"/>
      <c r="J29" s="137"/>
    </row>
    <row r="30" spans="2:10" ht="20" customHeight="1">
      <c r="B30" s="134">
        <v>26</v>
      </c>
      <c r="C30" s="157" t="s">
        <v>371</v>
      </c>
      <c r="D30" s="165">
        <v>601</v>
      </c>
      <c r="E30" s="123"/>
      <c r="F30" s="123"/>
      <c r="G30" s="124"/>
      <c r="H30" s="125"/>
      <c r="I30" s="126"/>
      <c r="J30" s="137"/>
    </row>
    <row r="31" spans="2:10" ht="20" customHeight="1">
      <c r="B31" s="134">
        <v>27</v>
      </c>
      <c r="C31" s="168" t="s">
        <v>372</v>
      </c>
      <c r="D31" s="165">
        <v>601</v>
      </c>
      <c r="E31" s="123"/>
      <c r="F31" s="123"/>
      <c r="G31" s="124"/>
      <c r="H31" s="125"/>
      <c r="I31" s="126"/>
      <c r="J31" s="137"/>
    </row>
    <row r="32" spans="2:10" s="130" customFormat="1" ht="20" customHeight="1">
      <c r="B32" s="134">
        <v>28</v>
      </c>
      <c r="C32" s="137" t="s">
        <v>594</v>
      </c>
      <c r="D32" s="165">
        <v>601</v>
      </c>
      <c r="E32" s="127"/>
      <c r="F32" s="127"/>
      <c r="G32" s="127"/>
      <c r="H32" s="127"/>
      <c r="I32" s="127"/>
      <c r="J32" s="137"/>
    </row>
    <row r="33" spans="1:10" ht="20" customHeight="1">
      <c r="B33" s="134">
        <v>29</v>
      </c>
      <c r="C33" s="157" t="s">
        <v>374</v>
      </c>
      <c r="D33" s="165">
        <v>601</v>
      </c>
      <c r="E33" s="123"/>
      <c r="F33" s="123"/>
      <c r="G33" s="124"/>
      <c r="H33" s="125"/>
      <c r="I33" s="126"/>
      <c r="J33" s="137"/>
    </row>
    <row r="34" spans="1:10" ht="20" customHeight="1">
      <c r="B34" s="134">
        <v>30</v>
      </c>
      <c r="C34" s="137" t="s">
        <v>375</v>
      </c>
      <c r="D34" s="165">
        <v>601</v>
      </c>
      <c r="E34" s="123"/>
      <c r="F34" s="123"/>
      <c r="G34" s="124"/>
      <c r="H34" s="125"/>
      <c r="I34" s="126"/>
      <c r="J34" s="137"/>
    </row>
    <row r="35" spans="1:10" ht="20" customHeight="1">
      <c r="A35" s="131"/>
      <c r="B35" s="134">
        <v>31</v>
      </c>
      <c r="C35" s="137" t="s">
        <v>376</v>
      </c>
      <c r="D35" s="165">
        <v>601</v>
      </c>
      <c r="E35" s="126"/>
      <c r="F35" s="126"/>
      <c r="G35" s="126"/>
      <c r="H35" s="126"/>
      <c r="I35" s="126"/>
      <c r="J35" s="137"/>
    </row>
    <row r="36" spans="1:10" s="130" customFormat="1" ht="20" customHeight="1">
      <c r="A36" s="132"/>
      <c r="B36" s="134">
        <v>32</v>
      </c>
      <c r="C36" s="157" t="s">
        <v>595</v>
      </c>
      <c r="D36" s="165">
        <v>601</v>
      </c>
      <c r="E36" s="127"/>
      <c r="F36" s="127"/>
      <c r="G36" s="127"/>
      <c r="H36" s="127"/>
      <c r="I36" s="127"/>
      <c r="J36" s="137"/>
    </row>
    <row r="37" spans="1:10" ht="20" customHeight="1">
      <c r="B37" s="134">
        <v>33</v>
      </c>
      <c r="C37" s="168" t="s">
        <v>378</v>
      </c>
      <c r="D37" s="165">
        <v>601</v>
      </c>
      <c r="E37" s="128"/>
      <c r="F37" s="128"/>
      <c r="G37" s="124"/>
      <c r="H37" s="125"/>
      <c r="I37" s="126"/>
      <c r="J37" s="137"/>
    </row>
    <row r="38" spans="1:10" ht="20" customHeight="1">
      <c r="B38" s="134">
        <v>34</v>
      </c>
      <c r="C38" s="157" t="s">
        <v>379</v>
      </c>
      <c r="D38" s="165">
        <v>601</v>
      </c>
      <c r="E38" s="123"/>
      <c r="F38" s="123"/>
      <c r="G38" s="124"/>
      <c r="H38" s="125"/>
      <c r="I38" s="126"/>
      <c r="J38" s="137"/>
    </row>
    <row r="39" spans="1:10" ht="20" customHeight="1">
      <c r="B39" s="134">
        <v>35</v>
      </c>
      <c r="C39" s="157" t="s">
        <v>380</v>
      </c>
      <c r="D39" s="165">
        <v>601</v>
      </c>
      <c r="E39" s="123"/>
      <c r="F39" s="123"/>
      <c r="G39" s="124"/>
      <c r="H39" s="125"/>
      <c r="I39" s="126"/>
      <c r="J39" s="137"/>
    </row>
    <row r="40" spans="1:10" ht="20" customHeight="1">
      <c r="B40" s="134">
        <v>36</v>
      </c>
      <c r="C40" s="137" t="s">
        <v>381</v>
      </c>
      <c r="D40" s="165">
        <v>601</v>
      </c>
      <c r="E40" s="123"/>
      <c r="F40" s="123"/>
      <c r="G40" s="124"/>
      <c r="H40" s="125"/>
      <c r="I40" s="126"/>
      <c r="J40" s="137"/>
    </row>
    <row r="41" spans="1:10" ht="20" customHeight="1">
      <c r="B41" s="134">
        <v>37</v>
      </c>
      <c r="C41" s="168" t="s">
        <v>382</v>
      </c>
      <c r="D41" s="165">
        <v>601</v>
      </c>
      <c r="E41" s="123"/>
      <c r="F41" s="123"/>
      <c r="G41" s="124"/>
      <c r="H41" s="125"/>
      <c r="I41" s="126"/>
      <c r="J41" s="137"/>
    </row>
    <row r="42" spans="1:10" ht="20" customHeight="1">
      <c r="B42" s="134">
        <v>38</v>
      </c>
      <c r="C42" s="137" t="s">
        <v>383</v>
      </c>
      <c r="D42" s="165">
        <v>601</v>
      </c>
      <c r="E42" s="123"/>
      <c r="F42" s="123"/>
      <c r="G42" s="124"/>
      <c r="H42" s="125"/>
      <c r="I42" s="126"/>
      <c r="J42" s="137"/>
    </row>
    <row r="43" spans="1:10" ht="20" customHeight="1">
      <c r="B43" s="134">
        <v>39</v>
      </c>
      <c r="C43" s="157" t="s">
        <v>384</v>
      </c>
      <c r="D43" s="165">
        <v>601</v>
      </c>
      <c r="E43" s="126"/>
      <c r="F43" s="126"/>
      <c r="G43" s="126"/>
      <c r="H43" s="126"/>
      <c r="I43" s="126"/>
      <c r="J43" s="137"/>
    </row>
    <row r="44" spans="1:10" ht="20" customHeight="1">
      <c r="B44" s="134">
        <v>40</v>
      </c>
      <c r="C44" s="157" t="s">
        <v>385</v>
      </c>
      <c r="D44" s="165">
        <v>601</v>
      </c>
      <c r="E44" s="126"/>
      <c r="F44" s="126"/>
      <c r="G44" s="126"/>
      <c r="H44" s="126"/>
      <c r="I44" s="126"/>
      <c r="J44" s="137"/>
    </row>
    <row r="45" spans="1:10" ht="20" customHeight="1">
      <c r="B45" s="134">
        <v>41</v>
      </c>
      <c r="C45" s="157" t="s">
        <v>598</v>
      </c>
      <c r="D45" s="165">
        <v>601</v>
      </c>
      <c r="E45" s="126"/>
      <c r="F45" s="126"/>
      <c r="G45" s="126"/>
      <c r="H45" s="126"/>
      <c r="I45" s="126"/>
      <c r="J45" s="157" t="s">
        <v>592</v>
      </c>
    </row>
    <row r="46" spans="1:10" ht="20" customHeight="1">
      <c r="B46" s="134">
        <v>42</v>
      </c>
      <c r="C46" s="135"/>
      <c r="D46" s="136"/>
      <c r="E46" s="126"/>
      <c r="F46" s="126"/>
      <c r="G46" s="126"/>
      <c r="H46" s="126"/>
      <c r="I46" s="126"/>
      <c r="J46" s="137"/>
    </row>
    <row r="47" spans="1:10" ht="20" customHeight="1">
      <c r="B47" s="134">
        <v>43</v>
      </c>
      <c r="C47" s="135"/>
      <c r="D47" s="136"/>
      <c r="E47" s="126"/>
      <c r="F47" s="126"/>
      <c r="G47" s="126"/>
      <c r="H47" s="126"/>
      <c r="I47" s="126"/>
      <c r="J47" s="137"/>
    </row>
    <row r="48" spans="1:10" ht="20" customHeight="1">
      <c r="B48" s="134">
        <v>44</v>
      </c>
      <c r="C48" s="135"/>
      <c r="D48" s="136"/>
      <c r="E48" s="126"/>
      <c r="F48" s="126"/>
      <c r="G48" s="126"/>
      <c r="H48" s="126"/>
      <c r="I48" s="126"/>
      <c r="J48" s="137"/>
    </row>
    <row r="49" spans="2:10" ht="20" customHeight="1">
      <c r="B49" s="134">
        <v>45</v>
      </c>
      <c r="C49" s="138"/>
      <c r="D49" s="129"/>
      <c r="E49" s="126"/>
      <c r="F49" s="126"/>
      <c r="G49" s="126"/>
      <c r="H49" s="126"/>
      <c r="I49" s="126"/>
      <c r="J49" s="138"/>
    </row>
    <row r="50" spans="2:10" ht="20" customHeight="1">
      <c r="B50" s="134">
        <v>46</v>
      </c>
      <c r="C50" s="138"/>
      <c r="D50" s="129"/>
      <c r="E50" s="126"/>
      <c r="F50" s="126"/>
      <c r="G50" s="126"/>
      <c r="H50" s="126"/>
      <c r="I50" s="126"/>
      <c r="J50" s="138"/>
    </row>
  </sheetData>
  <sortState ref="C5:J44">
    <sortCondition ref="C5:C44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9"/>
  <sheetViews>
    <sheetView zoomScale="150" zoomScaleNormal="150" zoomScalePageLayoutView="150" workbookViewId="0">
      <selection sqref="A1:J39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637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35" t="s">
        <v>323</v>
      </c>
      <c r="D5" s="136">
        <v>701</v>
      </c>
      <c r="E5" s="123"/>
      <c r="F5" s="123"/>
      <c r="G5" s="124"/>
      <c r="H5" s="125"/>
      <c r="I5" s="126"/>
      <c r="J5" s="137"/>
    </row>
    <row r="6" spans="2:10" ht="20" customHeight="1">
      <c r="B6" s="134">
        <v>2</v>
      </c>
      <c r="C6" s="137" t="s">
        <v>297</v>
      </c>
      <c r="D6" s="136">
        <v>701</v>
      </c>
      <c r="E6" s="123"/>
      <c r="F6" s="123"/>
      <c r="G6" s="124"/>
      <c r="H6" s="125"/>
      <c r="I6" s="126"/>
      <c r="J6" s="137"/>
    </row>
    <row r="7" spans="2:10" ht="20" customHeight="1">
      <c r="B7" s="134">
        <v>3</v>
      </c>
      <c r="C7" s="135" t="s">
        <v>298</v>
      </c>
      <c r="D7" s="136">
        <v>701</v>
      </c>
      <c r="E7" s="128"/>
      <c r="F7" s="128"/>
      <c r="G7" s="124"/>
      <c r="H7" s="125"/>
      <c r="I7" s="126"/>
      <c r="J7" s="137"/>
    </row>
    <row r="8" spans="2:10" ht="20" customHeight="1">
      <c r="B8" s="134">
        <v>4</v>
      </c>
      <c r="C8" s="135" t="s">
        <v>299</v>
      </c>
      <c r="D8" s="136">
        <v>701</v>
      </c>
      <c r="E8" s="123"/>
      <c r="F8" s="123"/>
      <c r="G8" s="124"/>
      <c r="H8" s="125"/>
      <c r="I8" s="126"/>
      <c r="J8" s="137"/>
    </row>
    <row r="9" spans="2:10" ht="20" customHeight="1">
      <c r="B9" s="134">
        <v>5</v>
      </c>
      <c r="C9" s="135" t="s">
        <v>300</v>
      </c>
      <c r="D9" s="136">
        <v>701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62" t="s">
        <v>330</v>
      </c>
      <c r="D10" s="136">
        <v>701</v>
      </c>
      <c r="E10" s="123"/>
      <c r="F10" s="123"/>
      <c r="G10" s="124"/>
      <c r="H10" s="125"/>
      <c r="I10" s="126"/>
      <c r="J10" s="137" t="s">
        <v>592</v>
      </c>
    </row>
    <row r="11" spans="2:10" ht="20" customHeight="1">
      <c r="B11" s="134">
        <v>7</v>
      </c>
      <c r="C11" s="135" t="s">
        <v>301</v>
      </c>
      <c r="D11" s="136">
        <v>701</v>
      </c>
      <c r="E11" s="123"/>
      <c r="F11" s="123"/>
      <c r="G11" s="124"/>
      <c r="H11" s="125"/>
      <c r="I11" s="126"/>
      <c r="J11" s="137"/>
    </row>
    <row r="12" spans="2:10" ht="20" customHeight="1">
      <c r="B12" s="134">
        <v>8</v>
      </c>
      <c r="C12" s="135" t="s">
        <v>302</v>
      </c>
      <c r="D12" s="136">
        <v>701</v>
      </c>
      <c r="E12" s="123"/>
      <c r="F12" s="123"/>
      <c r="G12" s="124"/>
      <c r="H12" s="125"/>
      <c r="I12" s="126"/>
      <c r="J12" s="137"/>
    </row>
    <row r="13" spans="2:10" ht="20" customHeight="1">
      <c r="B13" s="134">
        <v>9</v>
      </c>
      <c r="C13" s="135" t="s">
        <v>303</v>
      </c>
      <c r="D13" s="136">
        <v>701</v>
      </c>
      <c r="E13" s="123"/>
      <c r="F13" s="123"/>
      <c r="G13" s="124"/>
      <c r="H13" s="125"/>
      <c r="I13" s="126"/>
      <c r="J13" s="137"/>
    </row>
    <row r="14" spans="2:10" ht="20" customHeight="1">
      <c r="B14" s="134">
        <v>10</v>
      </c>
      <c r="C14" s="135" t="s">
        <v>304</v>
      </c>
      <c r="D14" s="136">
        <v>701</v>
      </c>
      <c r="E14" s="123"/>
      <c r="F14" s="123"/>
      <c r="G14" s="124"/>
      <c r="H14" s="125"/>
      <c r="I14" s="126"/>
      <c r="J14" s="137"/>
    </row>
    <row r="15" spans="2:10" ht="20" customHeight="1">
      <c r="B15" s="134">
        <v>11</v>
      </c>
      <c r="C15" s="135" t="s">
        <v>305</v>
      </c>
      <c r="D15" s="136">
        <v>701</v>
      </c>
      <c r="E15" s="126"/>
      <c r="F15" s="126"/>
      <c r="G15" s="126"/>
      <c r="H15" s="126"/>
      <c r="I15" s="126"/>
      <c r="J15" s="137"/>
    </row>
    <row r="16" spans="2:10" ht="20" customHeight="1">
      <c r="B16" s="224">
        <v>12</v>
      </c>
      <c r="C16" s="162" t="s">
        <v>576</v>
      </c>
      <c r="D16" s="163">
        <v>701</v>
      </c>
      <c r="E16" s="225"/>
      <c r="F16" s="225"/>
      <c r="G16" s="124"/>
      <c r="H16" s="125"/>
      <c r="I16" s="126"/>
      <c r="J16" s="137" t="s">
        <v>592</v>
      </c>
    </row>
    <row r="17" spans="2:10" ht="20" customHeight="1">
      <c r="B17" s="134">
        <v>13</v>
      </c>
      <c r="C17" s="135" t="s">
        <v>306</v>
      </c>
      <c r="D17" s="136">
        <v>701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35" t="s">
        <v>307</v>
      </c>
      <c r="D18" s="136">
        <v>701</v>
      </c>
      <c r="E18" s="123"/>
      <c r="F18" s="123"/>
      <c r="G18" s="124"/>
      <c r="H18" s="125"/>
      <c r="I18" s="126"/>
      <c r="J18" s="137"/>
    </row>
    <row r="19" spans="2:10" ht="20" customHeight="1">
      <c r="B19" s="134">
        <v>15</v>
      </c>
      <c r="C19" s="162" t="s">
        <v>617</v>
      </c>
      <c r="D19" s="136">
        <v>701</v>
      </c>
      <c r="E19" s="123"/>
      <c r="F19" s="123"/>
      <c r="G19" s="124"/>
      <c r="H19" s="125"/>
      <c r="I19" s="126"/>
      <c r="J19" s="137"/>
    </row>
    <row r="20" spans="2:10" ht="20" customHeight="1">
      <c r="B20" s="134">
        <v>16</v>
      </c>
      <c r="C20" s="135" t="s">
        <v>308</v>
      </c>
      <c r="D20" s="136">
        <v>701</v>
      </c>
      <c r="E20" s="126"/>
      <c r="F20" s="126"/>
      <c r="G20" s="126"/>
      <c r="H20" s="126"/>
      <c r="I20" s="126"/>
      <c r="J20" s="137"/>
    </row>
    <row r="21" spans="2:10" ht="20" customHeight="1">
      <c r="B21" s="134">
        <v>17</v>
      </c>
      <c r="C21" s="135" t="s">
        <v>309</v>
      </c>
      <c r="D21" s="136">
        <v>701</v>
      </c>
      <c r="E21" s="128"/>
      <c r="F21" s="128"/>
      <c r="G21" s="124"/>
      <c r="H21" s="125"/>
      <c r="I21" s="126"/>
      <c r="J21" s="137"/>
    </row>
    <row r="22" spans="2:10" ht="20" customHeight="1">
      <c r="B22" s="134">
        <v>18</v>
      </c>
      <c r="C22" s="135" t="s">
        <v>310</v>
      </c>
      <c r="D22" s="136">
        <v>701</v>
      </c>
      <c r="E22" s="126"/>
      <c r="F22" s="126"/>
      <c r="G22" s="126"/>
      <c r="H22" s="126"/>
      <c r="I22" s="126"/>
      <c r="J22" s="137"/>
    </row>
    <row r="23" spans="2:10" ht="20" customHeight="1">
      <c r="B23" s="134">
        <v>19</v>
      </c>
      <c r="C23" s="135" t="s">
        <v>311</v>
      </c>
      <c r="D23" s="136">
        <v>701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35" t="s">
        <v>312</v>
      </c>
      <c r="D24" s="136">
        <v>701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37" t="s">
        <v>665</v>
      </c>
      <c r="D25" s="136">
        <v>701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35" t="s">
        <v>314</v>
      </c>
      <c r="D26" s="136">
        <v>701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35" t="s">
        <v>315</v>
      </c>
      <c r="D27" s="136">
        <v>701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35" t="s">
        <v>316</v>
      </c>
      <c r="D28" s="136">
        <v>701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35" t="s">
        <v>317</v>
      </c>
      <c r="D29" s="136">
        <v>701</v>
      </c>
      <c r="E29" s="123"/>
      <c r="F29" s="123"/>
      <c r="G29" s="124"/>
      <c r="H29" s="125"/>
      <c r="I29" s="126"/>
      <c r="J29" s="137"/>
    </row>
    <row r="30" spans="2:10" ht="20" customHeight="1">
      <c r="B30" s="134">
        <v>26</v>
      </c>
      <c r="C30" s="135" t="s">
        <v>318</v>
      </c>
      <c r="D30" s="136">
        <v>701</v>
      </c>
      <c r="E30" s="123"/>
      <c r="F30" s="123"/>
      <c r="G30" s="124"/>
      <c r="H30" s="125"/>
      <c r="I30" s="126"/>
      <c r="J30" s="137"/>
    </row>
    <row r="31" spans="2:10" s="130" customFormat="1" ht="20" customHeight="1">
      <c r="B31" s="134">
        <v>27</v>
      </c>
      <c r="C31" s="135" t="s">
        <v>319</v>
      </c>
      <c r="D31" s="136">
        <v>701</v>
      </c>
      <c r="E31" s="123"/>
      <c r="F31" s="123"/>
      <c r="G31" s="124"/>
      <c r="H31" s="125"/>
      <c r="I31" s="126"/>
      <c r="J31" s="137"/>
    </row>
    <row r="32" spans="2:10" ht="20" customHeight="1">
      <c r="B32" s="134">
        <v>28</v>
      </c>
      <c r="C32" s="135" t="s">
        <v>320</v>
      </c>
      <c r="D32" s="136">
        <v>701</v>
      </c>
      <c r="E32" s="127"/>
      <c r="F32" s="127"/>
      <c r="G32" s="127"/>
      <c r="H32" s="127"/>
      <c r="I32" s="127"/>
      <c r="J32" s="137"/>
    </row>
    <row r="33" spans="1:10" ht="20" customHeight="1">
      <c r="B33" s="134">
        <v>29</v>
      </c>
      <c r="C33" s="135" t="s">
        <v>321</v>
      </c>
      <c r="D33" s="136">
        <v>701</v>
      </c>
      <c r="E33" s="123"/>
      <c r="F33" s="123"/>
      <c r="G33" s="124"/>
      <c r="H33" s="125"/>
      <c r="I33" s="126"/>
      <c r="J33" s="137"/>
    </row>
    <row r="34" spans="1:10" ht="20" customHeight="1">
      <c r="A34" s="131"/>
      <c r="B34" s="134">
        <v>30</v>
      </c>
      <c r="C34" s="135"/>
      <c r="D34" s="136"/>
      <c r="E34" s="126"/>
      <c r="F34" s="126"/>
      <c r="G34" s="126"/>
      <c r="H34" s="126"/>
      <c r="I34" s="126"/>
      <c r="J34" s="137"/>
    </row>
    <row r="35" spans="1:10" s="130" customFormat="1" ht="20" customHeight="1">
      <c r="A35" s="132"/>
      <c r="B35" s="134">
        <v>31</v>
      </c>
      <c r="C35" s="135"/>
      <c r="D35" s="136"/>
      <c r="E35" s="127"/>
      <c r="F35" s="127"/>
      <c r="G35" s="127"/>
      <c r="H35" s="127"/>
      <c r="I35" s="127"/>
      <c r="J35" s="137"/>
    </row>
    <row r="36" spans="1:10" ht="20" customHeight="1">
      <c r="B36" s="134">
        <v>32</v>
      </c>
      <c r="C36" s="135"/>
      <c r="D36" s="136"/>
      <c r="E36" s="128"/>
      <c r="F36" s="128"/>
      <c r="G36" s="124"/>
      <c r="H36" s="125"/>
      <c r="I36" s="126"/>
      <c r="J36" s="137"/>
    </row>
    <row r="37" spans="1:10" ht="20" customHeight="1">
      <c r="B37" s="134">
        <v>33</v>
      </c>
      <c r="C37" s="135"/>
      <c r="D37" s="136"/>
      <c r="E37" s="123"/>
      <c r="F37" s="123"/>
      <c r="G37" s="124"/>
      <c r="H37" s="125"/>
      <c r="I37" s="126"/>
      <c r="J37" s="137"/>
    </row>
    <row r="38" spans="1:10" ht="20" customHeight="1">
      <c r="B38" s="134">
        <v>34</v>
      </c>
      <c r="C38" s="135"/>
      <c r="D38" s="136"/>
      <c r="E38" s="123"/>
      <c r="F38" s="123"/>
      <c r="G38" s="124"/>
      <c r="H38" s="125"/>
      <c r="I38" s="126"/>
      <c r="J38" s="137"/>
    </row>
    <row r="39" spans="1:10" ht="20" customHeight="1">
      <c r="B39" s="134">
        <v>35</v>
      </c>
      <c r="C39" s="135"/>
      <c r="D39" s="136"/>
      <c r="E39" s="123"/>
      <c r="F39" s="123"/>
      <c r="G39" s="124"/>
      <c r="H39" s="125"/>
      <c r="I39" s="126"/>
      <c r="J39" s="158"/>
    </row>
  </sheetData>
  <sortState ref="C5:J33">
    <sortCondition ref="C5:C33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5"/>
  <sheetViews>
    <sheetView topLeftCell="A25" zoomScale="150" zoomScaleNormal="150" zoomScalePageLayoutView="150" workbookViewId="0">
      <selection sqref="A1:J35"/>
    </sheetView>
  </sheetViews>
  <sheetFormatPr baseColWidth="10" defaultRowHeight="20" customHeight="1" x14ac:dyDescent="0"/>
  <cols>
    <col min="1" max="1" width="4.83203125" style="121" customWidth="1"/>
    <col min="2" max="2" width="5" style="115" bestFit="1" customWidth="1"/>
    <col min="3" max="3" width="46.83203125" style="121" bestFit="1" customWidth="1"/>
    <col min="4" max="4" width="6" style="121" customWidth="1"/>
    <col min="5" max="9" width="7.1640625" style="121" customWidth="1"/>
    <col min="10" max="10" width="39.33203125" style="121" customWidth="1"/>
    <col min="11" max="16384" width="10.83203125" style="121"/>
  </cols>
  <sheetData>
    <row r="1" spans="2:10" s="115" customFormat="1" ht="20" customHeight="1">
      <c r="B1" s="195" t="s">
        <v>559</v>
      </c>
      <c r="C1" s="195"/>
      <c r="D1" s="195"/>
      <c r="E1" s="195"/>
      <c r="F1" s="195"/>
    </row>
    <row r="2" spans="2:10" s="115" customFormat="1" ht="20" customHeight="1">
      <c r="B2" s="196" t="s">
        <v>638</v>
      </c>
      <c r="C2" s="197"/>
      <c r="D2" s="197"/>
      <c r="E2" s="197"/>
      <c r="F2" s="197"/>
    </row>
    <row r="3" spans="2:10" s="115" customFormat="1" ht="20" customHeight="1">
      <c r="B3" s="153"/>
      <c r="C3" s="116"/>
      <c r="D3" s="116"/>
      <c r="E3" s="116"/>
      <c r="F3" s="116"/>
    </row>
    <row r="4" spans="2:10" s="115" customFormat="1" ht="20" customHeight="1">
      <c r="B4" s="117" t="s">
        <v>631</v>
      </c>
      <c r="C4" s="118" t="s">
        <v>6</v>
      </c>
      <c r="D4" s="119" t="s">
        <v>7</v>
      </c>
      <c r="E4" s="120" t="s">
        <v>626</v>
      </c>
      <c r="F4" s="120" t="s">
        <v>625</v>
      </c>
      <c r="G4" s="120" t="s">
        <v>627</v>
      </c>
      <c r="H4" s="120" t="s">
        <v>628</v>
      </c>
      <c r="I4" s="120" t="s">
        <v>629</v>
      </c>
      <c r="J4" s="120" t="s">
        <v>630</v>
      </c>
    </row>
    <row r="5" spans="2:10" ht="20" customHeight="1">
      <c r="B5" s="134">
        <v>1</v>
      </c>
      <c r="C5" s="160" t="s">
        <v>577</v>
      </c>
      <c r="D5" s="136">
        <v>702</v>
      </c>
      <c r="E5" s="128"/>
      <c r="F5" s="128"/>
      <c r="G5" s="124"/>
      <c r="H5" s="125"/>
      <c r="I5" s="126"/>
      <c r="J5" s="158" t="s">
        <v>685</v>
      </c>
    </row>
    <row r="6" spans="2:10" ht="20" customHeight="1">
      <c r="B6" s="134">
        <v>2</v>
      </c>
      <c r="C6" s="135" t="s">
        <v>324</v>
      </c>
      <c r="D6" s="136">
        <v>702</v>
      </c>
      <c r="E6" s="123"/>
      <c r="F6" s="123"/>
      <c r="G6" s="124"/>
      <c r="H6" s="125"/>
      <c r="I6" s="126"/>
      <c r="J6" s="137"/>
    </row>
    <row r="7" spans="2:10" ht="20" customHeight="1">
      <c r="B7" s="134">
        <v>3</v>
      </c>
      <c r="C7" s="135" t="s">
        <v>325</v>
      </c>
      <c r="D7" s="136">
        <v>702</v>
      </c>
      <c r="E7" s="123"/>
      <c r="F7" s="123"/>
      <c r="G7" s="124"/>
      <c r="H7" s="125"/>
      <c r="I7" s="126"/>
      <c r="J7" s="137"/>
    </row>
    <row r="8" spans="2:10" ht="20" customHeight="1">
      <c r="B8" s="134">
        <v>4</v>
      </c>
      <c r="C8" s="135" t="s">
        <v>666</v>
      </c>
      <c r="D8" s="136">
        <v>702</v>
      </c>
      <c r="E8" s="123"/>
      <c r="F8" s="123"/>
      <c r="G8" s="124"/>
      <c r="H8" s="125"/>
      <c r="I8" s="126"/>
      <c r="J8" s="137"/>
    </row>
    <row r="9" spans="2:10" ht="20" customHeight="1">
      <c r="B9" s="134">
        <v>5</v>
      </c>
      <c r="C9" s="135" t="s">
        <v>327</v>
      </c>
      <c r="D9" s="136">
        <v>702</v>
      </c>
      <c r="E9" s="123"/>
      <c r="F9" s="123"/>
      <c r="G9" s="124"/>
      <c r="H9" s="125"/>
      <c r="I9" s="126"/>
      <c r="J9" s="137"/>
    </row>
    <row r="10" spans="2:10" ht="20" customHeight="1">
      <c r="B10" s="134">
        <v>6</v>
      </c>
      <c r="C10" s="135" t="s">
        <v>328</v>
      </c>
      <c r="D10" s="136">
        <v>702</v>
      </c>
      <c r="E10" s="123"/>
      <c r="F10" s="123"/>
      <c r="G10" s="124"/>
      <c r="H10" s="125"/>
      <c r="I10" s="126"/>
      <c r="J10" s="137"/>
    </row>
    <row r="11" spans="2:10" ht="20" customHeight="1">
      <c r="B11" s="134">
        <v>7</v>
      </c>
      <c r="C11" s="135" t="s">
        <v>329</v>
      </c>
      <c r="D11" s="136">
        <v>702</v>
      </c>
      <c r="E11" s="123"/>
      <c r="F11" s="123"/>
      <c r="G11" s="124"/>
      <c r="H11" s="125"/>
      <c r="I11" s="126"/>
      <c r="J11" s="137"/>
    </row>
    <row r="12" spans="2:10" ht="20" customHeight="1">
      <c r="B12" s="134">
        <v>8</v>
      </c>
      <c r="C12" s="135" t="s">
        <v>331</v>
      </c>
      <c r="D12" s="136">
        <v>702</v>
      </c>
      <c r="E12" s="123"/>
      <c r="F12" s="123"/>
      <c r="G12" s="124"/>
      <c r="H12" s="125"/>
      <c r="I12" s="126"/>
      <c r="J12" s="137"/>
    </row>
    <row r="13" spans="2:10" ht="20" customHeight="1">
      <c r="B13" s="134">
        <v>9</v>
      </c>
      <c r="C13" s="135" t="s">
        <v>332</v>
      </c>
      <c r="D13" s="136">
        <v>702</v>
      </c>
      <c r="E13" s="126"/>
      <c r="F13" s="126"/>
      <c r="G13" s="126"/>
      <c r="H13" s="126"/>
      <c r="I13" s="126"/>
      <c r="J13" s="137"/>
    </row>
    <row r="14" spans="2:10" ht="20" customHeight="1">
      <c r="B14" s="134">
        <v>10</v>
      </c>
      <c r="C14" s="135" t="s">
        <v>333</v>
      </c>
      <c r="D14" s="136">
        <v>702</v>
      </c>
      <c r="E14" s="123"/>
      <c r="F14" s="123"/>
      <c r="G14" s="124"/>
      <c r="H14" s="125"/>
      <c r="I14" s="126"/>
      <c r="J14" s="137"/>
    </row>
    <row r="15" spans="2:10" ht="20" customHeight="1">
      <c r="B15" s="134">
        <v>11</v>
      </c>
      <c r="C15" s="135" t="s">
        <v>334</v>
      </c>
      <c r="D15" s="136">
        <v>702</v>
      </c>
      <c r="E15" s="123"/>
      <c r="F15" s="123"/>
      <c r="G15" s="124"/>
      <c r="H15" s="125"/>
      <c r="I15" s="126"/>
      <c r="J15" s="137"/>
    </row>
    <row r="16" spans="2:10" ht="20" customHeight="1">
      <c r="B16" s="134">
        <v>12</v>
      </c>
      <c r="C16" s="135" t="s">
        <v>335</v>
      </c>
      <c r="D16" s="136">
        <v>702</v>
      </c>
      <c r="E16" s="123"/>
      <c r="F16" s="123"/>
      <c r="G16" s="124"/>
      <c r="H16" s="125"/>
      <c r="I16" s="126"/>
      <c r="J16" s="137"/>
    </row>
    <row r="17" spans="2:10" ht="20" customHeight="1">
      <c r="B17" s="134">
        <v>13</v>
      </c>
      <c r="C17" s="135" t="s">
        <v>618</v>
      </c>
      <c r="D17" s="136">
        <v>702</v>
      </c>
      <c r="E17" s="123"/>
      <c r="F17" s="123"/>
      <c r="G17" s="124"/>
      <c r="H17" s="125"/>
      <c r="I17" s="126"/>
      <c r="J17" s="137"/>
    </row>
    <row r="18" spans="2:10" ht="20" customHeight="1">
      <c r="B18" s="134">
        <v>14</v>
      </c>
      <c r="C18" s="160" t="s">
        <v>611</v>
      </c>
      <c r="D18" s="136">
        <v>702</v>
      </c>
      <c r="E18" s="126"/>
      <c r="F18" s="126"/>
      <c r="G18" s="126"/>
      <c r="H18" s="126"/>
      <c r="I18" s="126"/>
      <c r="J18" s="158" t="s">
        <v>686</v>
      </c>
    </row>
    <row r="19" spans="2:10" ht="20" customHeight="1">
      <c r="B19" s="134">
        <v>15</v>
      </c>
      <c r="C19" s="135" t="s">
        <v>336</v>
      </c>
      <c r="D19" s="136">
        <v>702</v>
      </c>
      <c r="E19" s="128"/>
      <c r="F19" s="128"/>
      <c r="G19" s="124"/>
      <c r="H19" s="125"/>
      <c r="I19" s="126"/>
      <c r="J19" s="137"/>
    </row>
    <row r="20" spans="2:10" ht="20" customHeight="1">
      <c r="B20" s="134">
        <v>16</v>
      </c>
      <c r="C20" s="157" t="s">
        <v>667</v>
      </c>
      <c r="D20" s="136">
        <v>702</v>
      </c>
      <c r="E20" s="126"/>
      <c r="F20" s="126"/>
      <c r="G20" s="126"/>
      <c r="H20" s="126"/>
      <c r="I20" s="126"/>
      <c r="J20" s="137"/>
    </row>
    <row r="21" spans="2:10" ht="20" customHeight="1">
      <c r="B21" s="134">
        <v>17</v>
      </c>
      <c r="C21" s="135" t="s">
        <v>338</v>
      </c>
      <c r="D21" s="136">
        <v>702</v>
      </c>
      <c r="E21" s="123"/>
      <c r="F21" s="123"/>
      <c r="G21" s="124"/>
      <c r="H21" s="125"/>
      <c r="I21" s="126"/>
      <c r="J21" s="137"/>
    </row>
    <row r="22" spans="2:10" ht="20" customHeight="1">
      <c r="B22" s="134">
        <v>18</v>
      </c>
      <c r="C22" s="162" t="s">
        <v>578</v>
      </c>
      <c r="D22" s="136">
        <v>702</v>
      </c>
      <c r="E22" s="123"/>
      <c r="F22" s="123"/>
      <c r="G22" s="124"/>
      <c r="H22" s="125"/>
      <c r="I22" s="126"/>
      <c r="J22" s="137" t="s">
        <v>592</v>
      </c>
    </row>
    <row r="23" spans="2:10" ht="20" customHeight="1">
      <c r="B23" s="134">
        <v>19</v>
      </c>
      <c r="C23" s="135" t="s">
        <v>340</v>
      </c>
      <c r="D23" s="136">
        <v>702</v>
      </c>
      <c r="E23" s="123"/>
      <c r="F23" s="123"/>
      <c r="G23" s="124"/>
      <c r="H23" s="125"/>
      <c r="I23" s="126"/>
      <c r="J23" s="137"/>
    </row>
    <row r="24" spans="2:10" ht="20" customHeight="1">
      <c r="B24" s="134">
        <v>20</v>
      </c>
      <c r="C24" s="137" t="s">
        <v>341</v>
      </c>
      <c r="D24" s="136">
        <v>702</v>
      </c>
      <c r="E24" s="123"/>
      <c r="F24" s="123"/>
      <c r="G24" s="124"/>
      <c r="H24" s="125"/>
      <c r="I24" s="126"/>
      <c r="J24" s="137"/>
    </row>
    <row r="25" spans="2:10" ht="20" customHeight="1">
      <c r="B25" s="134">
        <v>21</v>
      </c>
      <c r="C25" s="135" t="s">
        <v>342</v>
      </c>
      <c r="D25" s="136">
        <v>702</v>
      </c>
      <c r="E25" s="123"/>
      <c r="F25" s="123"/>
      <c r="G25" s="124"/>
      <c r="H25" s="125"/>
      <c r="I25" s="126"/>
      <c r="J25" s="137"/>
    </row>
    <row r="26" spans="2:10" ht="20" customHeight="1">
      <c r="B26" s="134">
        <v>22</v>
      </c>
      <c r="C26" s="135" t="s">
        <v>343</v>
      </c>
      <c r="D26" s="136">
        <v>702</v>
      </c>
      <c r="E26" s="123"/>
      <c r="F26" s="123"/>
      <c r="G26" s="124"/>
      <c r="H26" s="125"/>
      <c r="I26" s="126"/>
      <c r="J26" s="137"/>
    </row>
    <row r="27" spans="2:10" ht="20" customHeight="1">
      <c r="B27" s="134">
        <v>23</v>
      </c>
      <c r="C27" s="135" t="s">
        <v>344</v>
      </c>
      <c r="D27" s="136">
        <v>702</v>
      </c>
      <c r="E27" s="123"/>
      <c r="F27" s="123"/>
      <c r="G27" s="124"/>
      <c r="H27" s="125"/>
      <c r="I27" s="126"/>
      <c r="J27" s="137"/>
    </row>
    <row r="28" spans="2:10" ht="20" customHeight="1">
      <c r="B28" s="134">
        <v>24</v>
      </c>
      <c r="C28" s="135" t="s">
        <v>345</v>
      </c>
      <c r="D28" s="136">
        <v>702</v>
      </c>
      <c r="E28" s="123"/>
      <c r="F28" s="123"/>
      <c r="G28" s="124"/>
      <c r="H28" s="125"/>
      <c r="I28" s="126"/>
      <c r="J28" s="137"/>
    </row>
    <row r="29" spans="2:10" ht="20" customHeight="1">
      <c r="B29" s="134">
        <v>25</v>
      </c>
      <c r="C29" s="135" t="s">
        <v>346</v>
      </c>
      <c r="D29" s="136">
        <v>702</v>
      </c>
      <c r="E29" s="123"/>
      <c r="F29" s="123"/>
      <c r="G29" s="124"/>
      <c r="H29" s="125"/>
      <c r="I29" s="126"/>
      <c r="J29" s="137"/>
    </row>
    <row r="30" spans="2:10" s="130" customFormat="1" ht="20" customHeight="1">
      <c r="B30" s="134">
        <v>26</v>
      </c>
      <c r="C30" s="135" t="s">
        <v>347</v>
      </c>
      <c r="D30" s="136">
        <v>702</v>
      </c>
      <c r="E30" s="127"/>
      <c r="F30" s="127"/>
      <c r="G30" s="127"/>
      <c r="H30" s="127"/>
      <c r="I30" s="127"/>
      <c r="J30" s="137"/>
    </row>
    <row r="31" spans="2:10" ht="20" customHeight="1">
      <c r="B31" s="134">
        <v>27</v>
      </c>
      <c r="C31" s="158"/>
      <c r="D31" s="161"/>
      <c r="E31" s="123"/>
      <c r="F31" s="123"/>
      <c r="G31" s="124"/>
      <c r="H31" s="125"/>
      <c r="I31" s="126"/>
      <c r="J31" s="158"/>
    </row>
    <row r="32" spans="2:10" ht="20" customHeight="1">
      <c r="B32" s="134">
        <v>28</v>
      </c>
      <c r="C32" s="135"/>
      <c r="D32" s="136"/>
      <c r="E32" s="123"/>
      <c r="F32" s="123"/>
      <c r="G32" s="124"/>
      <c r="H32" s="125"/>
      <c r="I32" s="126"/>
      <c r="J32" s="137"/>
    </row>
    <row r="33" spans="1:10" ht="20" customHeight="1">
      <c r="A33" s="131"/>
      <c r="B33" s="134">
        <v>29</v>
      </c>
      <c r="C33" s="135"/>
      <c r="D33" s="136"/>
      <c r="E33" s="126"/>
      <c r="F33" s="126"/>
      <c r="G33" s="126"/>
      <c r="H33" s="126"/>
      <c r="I33" s="126"/>
      <c r="J33" s="137"/>
    </row>
    <row r="34" spans="1:10" s="130" customFormat="1" ht="20" customHeight="1">
      <c r="A34" s="132"/>
      <c r="B34" s="134">
        <v>30</v>
      </c>
      <c r="C34" s="135"/>
      <c r="D34" s="136"/>
      <c r="E34" s="127"/>
      <c r="F34" s="127"/>
      <c r="G34" s="127"/>
      <c r="H34" s="127"/>
      <c r="I34" s="127"/>
      <c r="J34" s="137"/>
    </row>
    <row r="35" spans="1:10" ht="20" customHeight="1">
      <c r="B35" s="134">
        <v>31</v>
      </c>
      <c r="C35" s="135"/>
      <c r="D35" s="136"/>
      <c r="E35" s="128"/>
      <c r="F35" s="128"/>
      <c r="G35" s="124"/>
      <c r="H35" s="125"/>
      <c r="I35" s="126"/>
      <c r="J35" s="137"/>
    </row>
  </sheetData>
  <sortState ref="C5:J31">
    <sortCondition ref="C5:C31"/>
  </sortState>
  <mergeCells count="2">
    <mergeCell ref="B1:F1"/>
    <mergeCell ref="B2:F2"/>
  </mergeCells>
  <phoneticPr fontId="20" type="noConversion"/>
  <pageMargins left="0.19685039370078741" right="0.19685039370078741" top="0.19685039370078741" bottom="0.19685039370078741" header="0.31" footer="0.31"/>
  <pageSetup scale="69" orientation="portrait" verticalDpi="0"/>
  <extLst>
    <ext xmlns:mx="http://schemas.microsoft.com/office/mac/excel/2008/main" uri="{64002731-A6B0-56B0-2670-7721B7C09600}">
      <mx:PLV Mode="0" OnePage="0" WScale="9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TRANSICION</vt:lpstr>
      <vt:lpstr>100</vt:lpstr>
      <vt:lpstr>200</vt:lpstr>
      <vt:lpstr>300</vt:lpstr>
      <vt:lpstr>400</vt:lpstr>
      <vt:lpstr>500</vt:lpstr>
      <vt:lpstr>600</vt:lpstr>
      <vt:lpstr>701</vt:lpstr>
      <vt:lpstr>702</vt:lpstr>
      <vt:lpstr>801</vt:lpstr>
      <vt:lpstr>802</vt:lpstr>
      <vt:lpstr>901</vt:lpstr>
      <vt:lpstr>902</vt:lpstr>
      <vt:lpstr>1001</vt:lpstr>
      <vt:lpstr>1002</vt:lpstr>
      <vt:lpstr>1101</vt:lpstr>
      <vt:lpstr>1102</vt:lpstr>
      <vt:lpstr>Matriculados antiguos 2019</vt:lpstr>
      <vt:lpstr>PLANTILLA (3)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GRANADOS</dc:creator>
  <cp:lastModifiedBy>Manuel J Bernal Sanchez</cp:lastModifiedBy>
  <cp:lastPrinted>2019-02-08T20:56:19Z</cp:lastPrinted>
  <dcterms:created xsi:type="dcterms:W3CDTF">2019-02-05T18:04:48Z</dcterms:created>
  <dcterms:modified xsi:type="dcterms:W3CDTF">2019-02-08T21:15:51Z</dcterms:modified>
</cp:coreProperties>
</file>